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23715" windowHeight="10005"/>
  </bookViews>
  <sheets>
    <sheet name="Report Summary" sheetId="4" r:id="rId1"/>
    <sheet name="Raw Data" sheetId="2" r:id="rId2"/>
    <sheet name="OLD Report Summary" sheetId="1" state="hidden" r:id="rId3"/>
  </sheets>
  <calcPr calcId="145621"/>
</workbook>
</file>

<file path=xl/calcChain.xml><?xml version="1.0" encoding="utf-8"?>
<calcChain xmlns="http://schemas.openxmlformats.org/spreadsheetml/2006/main">
  <c r="I6" i="4" l="1"/>
  <c r="I5" i="4"/>
  <c r="I3" i="4"/>
  <c r="AB31" i="4" l="1"/>
  <c r="O17" i="4" s="1"/>
  <c r="K30" i="1"/>
  <c r="AH38" i="4"/>
  <c r="I17" i="4" s="1"/>
  <c r="M36" i="1"/>
  <c r="AM31" i="4"/>
  <c r="R17" i="4" s="1"/>
  <c r="O30" i="1"/>
  <c r="AH25" i="4"/>
  <c r="AK43" i="4" l="1"/>
  <c r="L17" i="4"/>
  <c r="F17" i="4" s="1"/>
  <c r="AP12" i="4"/>
  <c r="AM12" i="4"/>
  <c r="AJ12" i="4"/>
  <c r="AG12" i="4"/>
  <c r="AD12" i="4"/>
  <c r="AA12" i="4"/>
  <c r="X12" i="4"/>
  <c r="U12" i="4"/>
  <c r="R12" i="4"/>
  <c r="O12" i="4"/>
  <c r="L12" i="4"/>
  <c r="I12" i="4"/>
  <c r="AP11" i="4"/>
  <c r="AM11" i="4"/>
  <c r="AJ11" i="4"/>
  <c r="AG11" i="4"/>
  <c r="AD11" i="4"/>
  <c r="AA11" i="4"/>
  <c r="X11" i="4"/>
  <c r="U11" i="4"/>
  <c r="R11" i="4"/>
  <c r="O11" i="4"/>
  <c r="L11" i="4"/>
  <c r="I11" i="4"/>
  <c r="O12" i="1"/>
  <c r="N12" i="1"/>
  <c r="M12" i="1"/>
  <c r="L12" i="1"/>
  <c r="K12" i="1"/>
  <c r="J12" i="1"/>
  <c r="I12" i="1"/>
  <c r="H12" i="1"/>
  <c r="G12" i="1"/>
  <c r="F12" i="1"/>
  <c r="E12" i="1"/>
  <c r="D12" i="1"/>
  <c r="F11" i="4" l="1"/>
  <c r="F12" i="4"/>
  <c r="AG54" i="4"/>
  <c r="AI54" i="4"/>
  <c r="AK54" i="4"/>
  <c r="AD62" i="4"/>
  <c r="AD60" i="4"/>
  <c r="AD57" i="4"/>
  <c r="AN60" i="4"/>
  <c r="AN57" i="4"/>
  <c r="AN62" i="4"/>
  <c r="AK66" i="4"/>
  <c r="AI66" i="4"/>
  <c r="AG66" i="4"/>
  <c r="O11" i="1"/>
  <c r="G62" i="4" s="1"/>
  <c r="N11" i="1"/>
  <c r="G60" i="4" s="1"/>
  <c r="M11" i="1"/>
  <c r="G57" i="4" s="1"/>
  <c r="L11" i="1"/>
  <c r="Q57" i="4" s="1"/>
  <c r="K11" i="1"/>
  <c r="Q60" i="4" s="1"/>
  <c r="J11" i="1"/>
  <c r="Q62" i="4" s="1"/>
  <c r="I11" i="1"/>
  <c r="N66" i="4" s="1"/>
  <c r="H11" i="1"/>
  <c r="L66" i="4" s="1"/>
  <c r="G11" i="1"/>
  <c r="J66" i="4" s="1"/>
  <c r="F11" i="1"/>
  <c r="N54" i="4" s="1"/>
  <c r="E11" i="1"/>
  <c r="L54" i="4" s="1"/>
  <c r="D11" i="1"/>
  <c r="J54" i="4" s="1"/>
  <c r="M74" i="4" l="1"/>
  <c r="C11" i="1"/>
  <c r="AJ74" i="4"/>
  <c r="C12" i="1"/>
  <c r="I44" i="4"/>
  <c r="R32" i="4"/>
  <c r="G15" i="1"/>
  <c r="D15" i="1"/>
  <c r="M25" i="1"/>
  <c r="E15" i="1" s="1"/>
  <c r="E41" i="1"/>
  <c r="H30" i="1"/>
  <c r="F15" i="1" l="1"/>
  <c r="C15" i="1" s="1"/>
  <c r="N42" i="1"/>
</calcChain>
</file>

<file path=xl/sharedStrings.xml><?xml version="1.0" encoding="utf-8"?>
<sst xmlns="http://schemas.openxmlformats.org/spreadsheetml/2006/main" count="280" uniqueCount="149">
  <si>
    <t>TURNING MOVEMENT COUNTS REPORT SUMMARY</t>
  </si>
  <si>
    <t>Date:</t>
  </si>
  <si>
    <t>Time:</t>
  </si>
  <si>
    <t>4:00-6:00pm</t>
  </si>
  <si>
    <t>North-South Streetname:</t>
  </si>
  <si>
    <t>East-West Streetname:</t>
  </si>
  <si>
    <t>Total</t>
  </si>
  <si>
    <t>Hourly Totals</t>
  </si>
  <si>
    <t>MODE</t>
  </si>
  <si>
    <t>TOTALS</t>
  </si>
  <si>
    <t>SB Left</t>
  </si>
  <si>
    <t>SB Thru</t>
  </si>
  <si>
    <t>SB Right</t>
  </si>
  <si>
    <t>NB Left</t>
  </si>
  <si>
    <t>NB Thru</t>
  </si>
  <si>
    <t>NB Right</t>
  </si>
  <si>
    <t>WB Left</t>
  </si>
  <si>
    <t>WB Thru</t>
  </si>
  <si>
    <t>WB Right</t>
  </si>
  <si>
    <t>EB Left</t>
  </si>
  <si>
    <t>EB Thru</t>
  </si>
  <si>
    <t>EB Right</t>
  </si>
  <si>
    <t>Pedestrians</t>
  </si>
  <si>
    <t>Bicycles</t>
  </si>
  <si>
    <t>Vehicles</t>
  </si>
  <si>
    <t>QUALITY COUNTS REPORT</t>
  </si>
  <si>
    <t>=====================</t>
  </si>
  <si>
    <t>Intersection:</t>
  </si>
  <si>
    <t>Lane Configuration:</t>
  </si>
  <si>
    <t>City/State:</t>
  </si>
  <si>
    <t>SBLane1</t>
  </si>
  <si>
    <t>SBLane2</t>
  </si>
  <si>
    <t>SBLane3</t>
  </si>
  <si>
    <t>SBLane4</t>
  </si>
  <si>
    <t>SBLane5</t>
  </si>
  <si>
    <t>SBLane6</t>
  </si>
  <si>
    <t>SBLane7</t>
  </si>
  <si>
    <t>QCJobNo:</t>
  </si>
  <si>
    <t>T</t>
  </si>
  <si>
    <t>ClientID:</t>
  </si>
  <si>
    <t>EBLane7</t>
  </si>
  <si>
    <t>WBLane1</t>
  </si>
  <si>
    <t>EBLane6</t>
  </si>
  <si>
    <t>WBLane2</t>
  </si>
  <si>
    <t>Comments:</t>
  </si>
  <si>
    <t>EBLane5</t>
  </si>
  <si>
    <t>WBLane3</t>
  </si>
  <si>
    <t>EBLane4</t>
  </si>
  <si>
    <t>WBLane4</t>
  </si>
  <si>
    <t>PEAK HOUR START</t>
  </si>
  <si>
    <t>EBLane3</t>
  </si>
  <si>
    <t>WBLane5</t>
  </si>
  <si>
    <t>PEAK HOUR END</t>
  </si>
  <si>
    <t>EBLane2</t>
  </si>
  <si>
    <t>WBLane6</t>
  </si>
  <si>
    <t>PEAK 15-MIN START</t>
  </si>
  <si>
    <t>EBLane1</t>
  </si>
  <si>
    <t>WBLane7</t>
  </si>
  <si>
    <t>PEAK 15-MIN END</t>
  </si>
  <si>
    <t>PHF</t>
  </si>
  <si>
    <t>NBLane7</t>
  </si>
  <si>
    <t>NBLane6</t>
  </si>
  <si>
    <t>NBLane5</t>
  </si>
  <si>
    <t>NBLane4</t>
  </si>
  <si>
    <t>NBLane3</t>
  </si>
  <si>
    <t>NBLane2</t>
  </si>
  <si>
    <t>NBLane1</t>
  </si>
  <si>
    <t>PEAK-HOUR VOLUMES</t>
  </si>
  <si>
    <t>NBLeft</t>
  </si>
  <si>
    <t>NBThru</t>
  </si>
  <si>
    <t>NBRight</t>
  </si>
  <si>
    <t>SBLeft</t>
  </si>
  <si>
    <t>SBThru</t>
  </si>
  <si>
    <t>SBRight</t>
  </si>
  <si>
    <t>EBLeft</t>
  </si>
  <si>
    <t>EBThru</t>
  </si>
  <si>
    <t>EBRight</t>
  </si>
  <si>
    <t>WBLeft</t>
  </si>
  <si>
    <t>WBThru</t>
  </si>
  <si>
    <t>WBRight</t>
  </si>
  <si>
    <t>NBEntering</t>
  </si>
  <si>
    <t>SBEntering</t>
  </si>
  <si>
    <t>EBEntering</t>
  </si>
  <si>
    <t>WBEntering</t>
  </si>
  <si>
    <t>NBLeaving</t>
  </si>
  <si>
    <t>SBLeaving</t>
  </si>
  <si>
    <t>EBLeaving</t>
  </si>
  <si>
    <t>WBLeaving</t>
  </si>
  <si>
    <t>PERCENT HEAVY VEHICLES</t>
  </si>
  <si>
    <t>PEAK-HOUR VOLUMES - PEDESTRIANS</t>
  </si>
  <si>
    <t>North</t>
  </si>
  <si>
    <t>South</t>
  </si>
  <si>
    <t>East</t>
  </si>
  <si>
    <t>West</t>
  </si>
  <si>
    <t>PEAK-HOUR VOLUMES - BICYCLES</t>
  </si>
  <si>
    <t>PEAK 15-MIN FLOWRATES</t>
  </si>
  <si>
    <t>VehicleType</t>
  </si>
  <si>
    <t>NBUTurn</t>
  </si>
  <si>
    <t>NBRTOR</t>
  </si>
  <si>
    <t>SBUTurn</t>
  </si>
  <si>
    <t>SBRTOR</t>
  </si>
  <si>
    <t>EBUTurn</t>
  </si>
  <si>
    <t>EBRTOR</t>
  </si>
  <si>
    <t>WBUTurn</t>
  </si>
  <si>
    <t>WBRTOR</t>
  </si>
  <si>
    <t>All Vehicles</t>
  </si>
  <si>
    <t>Heavy Trucks</t>
  </si>
  <si>
    <t>ALL-VEHICLE VOLUMES</t>
  </si>
  <si>
    <t>Time Period</t>
  </si>
  <si>
    <t>NB U-Turn</t>
  </si>
  <si>
    <t>NB RTOR</t>
  </si>
  <si>
    <t>SB U-Turn</t>
  </si>
  <si>
    <t>SB RTOR</t>
  </si>
  <si>
    <t>EB U-Turn</t>
  </si>
  <si>
    <t>EB RTOR</t>
  </si>
  <si>
    <t>WB U-Turn</t>
  </si>
  <si>
    <t>WB RTOR</t>
  </si>
  <si>
    <t>HEAVY-VEHICLE VOLUMES</t>
  </si>
  <si>
    <t>PEDESTRIAN VOLUMES</t>
  </si>
  <si>
    <t>BICYCLE VOLUMES</t>
  </si>
  <si>
    <t>City intersection ID#</t>
  </si>
  <si>
    <t>x</t>
  </si>
  <si>
    <t>Oakland</t>
  </si>
  <si>
    <t>Steven St</t>
  </si>
  <si>
    <t>N/S:</t>
  </si>
  <si>
    <t>E/W:</t>
  </si>
  <si>
    <t>19th St</t>
  </si>
  <si>
    <t>Intersection Diagram</t>
  </si>
  <si>
    <t>2-hr Bicycle Volume by Turning Movement</t>
  </si>
  <si>
    <t>2-hr Pedestrian Volumes by Leg</t>
  </si>
  <si>
    <t>2-hr Vehicle Volume by Turning Movement</t>
  </si>
  <si>
    <t>Total Bikes:</t>
  </si>
  <si>
    <t>Total Vehicles:</t>
  </si>
  <si>
    <t>Total Peds:</t>
  </si>
  <si>
    <t>Subtotal, bikes on sidewalk (all):</t>
  </si>
  <si>
    <t>TOTAL</t>
  </si>
  <si>
    <t>by leg &gt;</t>
  </si>
  <si>
    <t xml:space="preserve">SB Left </t>
  </si>
  <si>
    <t xml:space="preserve">NB Left </t>
  </si>
  <si>
    <t xml:space="preserve">WB Left </t>
  </si>
  <si>
    <t xml:space="preserve">EB Left </t>
  </si>
  <si>
    <t>Oak St</t>
  </si>
  <si>
    <t>CA</t>
  </si>
  <si>
    <t>TR</t>
  </si>
  <si>
    <t>L</t>
  </si>
  <si>
    <t>LR</t>
  </si>
  <si>
    <t>2nd St</t>
  </si>
  <si>
    <t>STOP</t>
  </si>
  <si>
    <t>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</si>
</sst>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2">
    <xf numFmtId="0" fontId="0" fillId="0" borderId="0" xfId="0"/>
    <xf numFmtId="14" fontId="0" fillId="0" borderId="0" xfId="0" applyNumberFormat="1"/>
    <xf numFmtId="18" fontId="0" fillId="0" borderId="0" xfId="0" applyNumberFormat="1"/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0" fontId="0" fillId="0" borderId="10" xfId="0" applyBorder="1"/>
    <xf numFmtId="0" fontId="0" fillId="0" borderId="0" xfId="0" applyBorder="1"/>
    <xf numFmtId="0" fontId="0" fillId="34" borderId="0" xfId="0" applyFill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0" fontId="16" fillId="0" borderId="20" xfId="0" applyFont="1" applyBorder="1"/>
    <xf numFmtId="0" fontId="16" fillId="0" borderId="21" xfId="0" applyFont="1" applyBorder="1" applyAlignment="1">
      <alignment horizontal="center"/>
    </xf>
    <xf numFmtId="0" fontId="16" fillId="0" borderId="22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0" fontId="23" fillId="0" borderId="0" xfId="0" applyFont="1"/>
    <xf numFmtId="0" fontId="14" fillId="0" borderId="0" xfId="0" applyFont="1"/>
    <xf numFmtId="0" fontId="16" fillId="0" borderId="0" xfId="0" applyFont="1" applyAlignment="1">
      <alignment horizontal="center"/>
    </xf>
    <xf numFmtId="0" fontId="16" fillId="0" borderId="23" xfId="0" applyFont="1" applyFill="1" applyBorder="1" applyAlignment="1">
      <alignment horizontal="right"/>
    </xf>
    <xf numFmtId="0" fontId="16" fillId="0" borderId="19" xfId="0" applyFont="1" applyBorder="1" applyAlignment="1">
      <alignment horizontal="center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right" vertical="top"/>
    </xf>
    <xf numFmtId="0" fontId="16" fillId="0" borderId="0" xfId="0" applyFont="1" applyBorder="1" applyAlignment="1">
      <alignment horizontal="left" vertical="top"/>
    </xf>
    <xf numFmtId="0" fontId="24" fillId="0" borderId="22" xfId="0" applyFont="1" applyBorder="1" applyAlignment="1">
      <alignment horizontal="right"/>
    </xf>
    <xf numFmtId="0" fontId="16" fillId="0" borderId="24" xfId="0" applyFont="1" applyBorder="1"/>
    <xf numFmtId="0" fontId="16" fillId="0" borderId="25" xfId="0" applyFont="1" applyBorder="1"/>
    <xf numFmtId="0" fontId="16" fillId="0" borderId="26" xfId="0" applyFont="1" applyBorder="1"/>
    <xf numFmtId="0" fontId="16" fillId="0" borderId="27" xfId="0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0" fillId="0" borderId="0" xfId="0" applyFill="1"/>
    <xf numFmtId="0" fontId="22" fillId="0" borderId="0" xfId="0" applyFont="1" applyFill="1" applyAlignment="1">
      <alignment horizontal="center"/>
    </xf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19" fillId="0" borderId="0" xfId="0" applyFont="1"/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right" vertical="center"/>
    </xf>
    <xf numFmtId="0" fontId="28" fillId="33" borderId="0" xfId="0" applyFont="1" applyFill="1" applyAlignment="1">
      <alignment horizont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24" fillId="0" borderId="21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29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14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27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quotePrefix="1" applyNumberFormat="1" applyAlignment="1">
      <alignment horizontal="left"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2" fillId="33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jpeg"/><Relationship Id="rId1" Type="http://schemas.openxmlformats.org/officeDocument/2006/relationships/image" Target="../media/image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49498</xdr:colOff>
      <xdr:row>55</xdr:row>
      <xdr:rowOff>5600</xdr:rowOff>
    </xdr:from>
    <xdr:to>
      <xdr:col>14</xdr:col>
      <xdr:colOff>181697</xdr:colOff>
      <xdr:row>55</xdr:row>
      <xdr:rowOff>190290</xdr:rowOff>
    </xdr:to>
    <xdr:grpSp>
      <xdr:nvGrpSpPr>
        <xdr:cNvPr id="5" name="Group 4"/>
        <xdr:cNvGrpSpPr/>
      </xdr:nvGrpSpPr>
      <xdr:grpSpPr>
        <a:xfrm>
          <a:off x="2106898" y="10940300"/>
          <a:ext cx="1275199" cy="184690"/>
          <a:chOff x="3707098" y="2109760"/>
          <a:chExt cx="1275199" cy="184690"/>
        </a:xfrm>
      </xdr:grpSpPr>
      <xdr:sp macro="" textlink="">
        <xdr:nvSpPr>
          <xdr:cNvPr id="2" name="Bent Arrow 1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3" name="Bent Arrow 2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Down Arrow 3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9</xdr:col>
      <xdr:colOff>53828</xdr:colOff>
      <xdr:row>64</xdr:row>
      <xdr:rowOff>6465</xdr:rowOff>
    </xdr:from>
    <xdr:to>
      <xdr:col>14</xdr:col>
      <xdr:colOff>186027</xdr:colOff>
      <xdr:row>65</xdr:row>
      <xdr:rowOff>655</xdr:rowOff>
    </xdr:to>
    <xdr:grpSp>
      <xdr:nvGrpSpPr>
        <xdr:cNvPr id="6" name="Group 5"/>
        <xdr:cNvGrpSpPr/>
      </xdr:nvGrpSpPr>
      <xdr:grpSpPr>
        <a:xfrm rot="10800000">
          <a:off x="2111228" y="12665190"/>
          <a:ext cx="1275199" cy="184690"/>
          <a:chOff x="3707098" y="2109760"/>
          <a:chExt cx="1275199" cy="184690"/>
        </a:xfrm>
      </xdr:grpSpPr>
      <xdr:sp macro="" textlink="">
        <xdr:nvSpPr>
          <xdr:cNvPr id="7" name="Bent Arrow 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8" name="Bent Arrow 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9" name="Down Arrow 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18058</xdr:colOff>
      <xdr:row>56</xdr:row>
      <xdr:rowOff>126232</xdr:rowOff>
    </xdr:from>
    <xdr:to>
      <xdr:col>15</xdr:col>
      <xdr:colOff>202748</xdr:colOff>
      <xdr:row>63</xdr:row>
      <xdr:rowOff>67931</xdr:rowOff>
    </xdr:to>
    <xdr:grpSp>
      <xdr:nvGrpSpPr>
        <xdr:cNvPr id="10" name="Group 9"/>
        <xdr:cNvGrpSpPr/>
      </xdr:nvGrpSpPr>
      <xdr:grpSpPr>
        <a:xfrm rot="5400000">
          <a:off x="2897041" y="11801449"/>
          <a:ext cx="1284724" cy="184690"/>
          <a:chOff x="3707098" y="2109760"/>
          <a:chExt cx="1275199" cy="184690"/>
        </a:xfrm>
      </xdr:grpSpPr>
      <xdr:sp macro="" textlink="">
        <xdr:nvSpPr>
          <xdr:cNvPr id="11" name="Bent Arrow 1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2" name="Bent Arrow 11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3" name="Down Arrow 1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8</xdr:col>
      <xdr:colOff>37356</xdr:colOff>
      <xdr:row>56</xdr:row>
      <xdr:rowOff>126231</xdr:rowOff>
    </xdr:from>
    <xdr:to>
      <xdr:col>8</xdr:col>
      <xdr:colOff>222048</xdr:colOff>
      <xdr:row>63</xdr:row>
      <xdr:rowOff>67934</xdr:rowOff>
    </xdr:to>
    <xdr:grpSp>
      <xdr:nvGrpSpPr>
        <xdr:cNvPr id="14" name="Group 13"/>
        <xdr:cNvGrpSpPr/>
      </xdr:nvGrpSpPr>
      <xdr:grpSpPr>
        <a:xfrm rot="16200000">
          <a:off x="1316138" y="11801449"/>
          <a:ext cx="1284728" cy="184692"/>
          <a:chOff x="3707098" y="2109760"/>
          <a:chExt cx="1275203" cy="184692"/>
        </a:xfrm>
      </xdr:grpSpPr>
      <xdr:sp macro="" textlink="">
        <xdr:nvSpPr>
          <xdr:cNvPr id="15" name="Bent Arrow 14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6" name="Bent Arrow 15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7" name="Down Arrow 16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159568</xdr:colOff>
      <xdr:row>48</xdr:row>
      <xdr:rowOff>96622</xdr:rowOff>
    </xdr:from>
    <xdr:to>
      <xdr:col>21</xdr:col>
      <xdr:colOff>152999</xdr:colOff>
      <xdr:row>55</xdr:row>
      <xdr:rowOff>134722</xdr:rowOff>
    </xdr:to>
    <xdr:grpSp>
      <xdr:nvGrpSpPr>
        <xdr:cNvPr id="26" name="Group 25"/>
        <xdr:cNvGrpSpPr>
          <a:grpSpLocks noChangeAspect="1"/>
        </xdr:cNvGrpSpPr>
      </xdr:nvGrpSpPr>
      <xdr:grpSpPr>
        <a:xfrm rot="5400000">
          <a:off x="3585284" y="9701106"/>
          <a:ext cx="1371600" cy="1365031"/>
          <a:chOff x="2351690" y="755431"/>
          <a:chExt cx="1104900" cy="1346638"/>
        </a:xfrm>
      </xdr:grpSpPr>
      <xdr:cxnSp macro="">
        <xdr:nvCxnSpPr>
          <xdr:cNvPr id="27" name="Straight Connector 26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Straight Connector 27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71657</xdr:colOff>
      <xdr:row>64</xdr:row>
      <xdr:rowOff>49210</xdr:rowOff>
    </xdr:from>
    <xdr:to>
      <xdr:col>8</xdr:col>
      <xdr:colOff>65088</xdr:colOff>
      <xdr:row>71</xdr:row>
      <xdr:rowOff>87310</xdr:rowOff>
    </xdr:to>
    <xdr:grpSp>
      <xdr:nvGrpSpPr>
        <xdr:cNvPr id="29" name="Group 28"/>
        <xdr:cNvGrpSpPr>
          <a:grpSpLocks noChangeAspect="1"/>
        </xdr:cNvGrpSpPr>
      </xdr:nvGrpSpPr>
      <xdr:grpSpPr>
        <a:xfrm rot="16200000">
          <a:off x="525573" y="12711219"/>
          <a:ext cx="1371600" cy="1365031"/>
          <a:chOff x="2351690" y="755431"/>
          <a:chExt cx="1104900" cy="1346638"/>
        </a:xfrm>
      </xdr:grpSpPr>
      <xdr:cxnSp macro="">
        <xdr:nvCxnSpPr>
          <xdr:cNvPr id="30" name="Straight Connector 29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Straight Connector 30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86767</xdr:colOff>
      <xdr:row>48</xdr:row>
      <xdr:rowOff>92024</xdr:rowOff>
    </xdr:from>
    <xdr:to>
      <xdr:col>8</xdr:col>
      <xdr:colOff>78884</xdr:colOff>
      <xdr:row>55</xdr:row>
      <xdr:rowOff>131438</xdr:rowOff>
    </xdr:to>
    <xdr:grpSp>
      <xdr:nvGrpSpPr>
        <xdr:cNvPr id="32" name="Group 31"/>
        <xdr:cNvGrpSpPr>
          <a:grpSpLocks noChangeAspect="1"/>
        </xdr:cNvGrpSpPr>
      </xdr:nvGrpSpPr>
      <xdr:grpSpPr>
        <a:xfrm>
          <a:off x="543967" y="9693224"/>
          <a:ext cx="1363717" cy="1372914"/>
          <a:chOff x="2351690" y="755431"/>
          <a:chExt cx="1104900" cy="1346638"/>
        </a:xfrm>
      </xdr:grpSpPr>
      <xdr:cxnSp macro="">
        <xdr:nvCxnSpPr>
          <xdr:cNvPr id="33" name="Straight Connector 32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Straight Connector 33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164166</xdr:colOff>
      <xdr:row>64</xdr:row>
      <xdr:rowOff>51181</xdr:rowOff>
    </xdr:from>
    <xdr:to>
      <xdr:col>21</xdr:col>
      <xdr:colOff>156283</xdr:colOff>
      <xdr:row>71</xdr:row>
      <xdr:rowOff>90595</xdr:rowOff>
    </xdr:to>
    <xdr:grpSp>
      <xdr:nvGrpSpPr>
        <xdr:cNvPr id="35" name="Group 34"/>
        <xdr:cNvGrpSpPr>
          <a:grpSpLocks noChangeAspect="1"/>
        </xdr:cNvGrpSpPr>
      </xdr:nvGrpSpPr>
      <xdr:grpSpPr>
        <a:xfrm rot="10800000">
          <a:off x="3593166" y="12709906"/>
          <a:ext cx="1363717" cy="1372914"/>
          <a:chOff x="2351690" y="755431"/>
          <a:chExt cx="1104900" cy="1346638"/>
        </a:xfrm>
      </xdr:grpSpPr>
      <xdr:cxnSp macro="">
        <xdr:nvCxnSpPr>
          <xdr:cNvPr id="36" name="Straight Connector 35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Straight Connector 36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49498</xdr:colOff>
      <xdr:row>55</xdr:row>
      <xdr:rowOff>5600</xdr:rowOff>
    </xdr:from>
    <xdr:to>
      <xdr:col>37</xdr:col>
      <xdr:colOff>181697</xdr:colOff>
      <xdr:row>55</xdr:row>
      <xdr:rowOff>190290</xdr:rowOff>
    </xdr:to>
    <xdr:grpSp>
      <xdr:nvGrpSpPr>
        <xdr:cNvPr id="38" name="Group 37"/>
        <xdr:cNvGrpSpPr/>
      </xdr:nvGrpSpPr>
      <xdr:grpSpPr>
        <a:xfrm>
          <a:off x="7364698" y="10940300"/>
          <a:ext cx="1275199" cy="184690"/>
          <a:chOff x="3707098" y="2109760"/>
          <a:chExt cx="1275199" cy="184690"/>
        </a:xfrm>
      </xdr:grpSpPr>
      <xdr:sp macro="" textlink="">
        <xdr:nvSpPr>
          <xdr:cNvPr id="39" name="Bent Arrow 38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0" name="Bent Arrow 39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1" name="Down Arrow 40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32</xdr:col>
      <xdr:colOff>53828</xdr:colOff>
      <xdr:row>64</xdr:row>
      <xdr:rowOff>6465</xdr:rowOff>
    </xdr:from>
    <xdr:to>
      <xdr:col>37</xdr:col>
      <xdr:colOff>186027</xdr:colOff>
      <xdr:row>65</xdr:row>
      <xdr:rowOff>655</xdr:rowOff>
    </xdr:to>
    <xdr:grpSp>
      <xdr:nvGrpSpPr>
        <xdr:cNvPr id="42" name="Group 41"/>
        <xdr:cNvGrpSpPr/>
      </xdr:nvGrpSpPr>
      <xdr:grpSpPr>
        <a:xfrm rot="10800000">
          <a:off x="7369028" y="12665190"/>
          <a:ext cx="1275199" cy="184690"/>
          <a:chOff x="3707098" y="2109760"/>
          <a:chExt cx="1275199" cy="184690"/>
        </a:xfrm>
      </xdr:grpSpPr>
      <xdr:sp macro="" textlink="">
        <xdr:nvSpPr>
          <xdr:cNvPr id="43" name="Bent Arrow 42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4" name="Bent Arrow 43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5" name="Down Arrow 44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18058</xdr:colOff>
      <xdr:row>56</xdr:row>
      <xdr:rowOff>126232</xdr:rowOff>
    </xdr:from>
    <xdr:to>
      <xdr:col>38</xdr:col>
      <xdr:colOff>202748</xdr:colOff>
      <xdr:row>63</xdr:row>
      <xdr:rowOff>67931</xdr:rowOff>
    </xdr:to>
    <xdr:grpSp>
      <xdr:nvGrpSpPr>
        <xdr:cNvPr id="46" name="Group 45"/>
        <xdr:cNvGrpSpPr/>
      </xdr:nvGrpSpPr>
      <xdr:grpSpPr>
        <a:xfrm rot="5400000">
          <a:off x="8154841" y="11801449"/>
          <a:ext cx="1284724" cy="184690"/>
          <a:chOff x="3707098" y="2109760"/>
          <a:chExt cx="1275199" cy="184690"/>
        </a:xfrm>
      </xdr:grpSpPr>
      <xdr:sp macro="" textlink="">
        <xdr:nvSpPr>
          <xdr:cNvPr id="47" name="Bent Arrow 4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8" name="Bent Arrow 4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9" name="Down Arrow 4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31</xdr:col>
      <xdr:colOff>37356</xdr:colOff>
      <xdr:row>56</xdr:row>
      <xdr:rowOff>126231</xdr:rowOff>
    </xdr:from>
    <xdr:to>
      <xdr:col>31</xdr:col>
      <xdr:colOff>222048</xdr:colOff>
      <xdr:row>63</xdr:row>
      <xdr:rowOff>67934</xdr:rowOff>
    </xdr:to>
    <xdr:grpSp>
      <xdr:nvGrpSpPr>
        <xdr:cNvPr id="50" name="Group 49"/>
        <xdr:cNvGrpSpPr/>
      </xdr:nvGrpSpPr>
      <xdr:grpSpPr>
        <a:xfrm rot="16200000">
          <a:off x="6573938" y="11801449"/>
          <a:ext cx="1284728" cy="184692"/>
          <a:chOff x="3707098" y="2109760"/>
          <a:chExt cx="1275203" cy="184692"/>
        </a:xfrm>
      </xdr:grpSpPr>
      <xdr:sp macro="" textlink="">
        <xdr:nvSpPr>
          <xdr:cNvPr id="51" name="Bent Arrow 5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2" name="Bent Arrow 51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3" name="Down Arrow 5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159568</xdr:colOff>
      <xdr:row>48</xdr:row>
      <xdr:rowOff>96622</xdr:rowOff>
    </xdr:from>
    <xdr:to>
      <xdr:col>44</xdr:col>
      <xdr:colOff>152999</xdr:colOff>
      <xdr:row>55</xdr:row>
      <xdr:rowOff>134722</xdr:rowOff>
    </xdr:to>
    <xdr:grpSp>
      <xdr:nvGrpSpPr>
        <xdr:cNvPr id="54" name="Group 53"/>
        <xdr:cNvGrpSpPr>
          <a:grpSpLocks noChangeAspect="1"/>
        </xdr:cNvGrpSpPr>
      </xdr:nvGrpSpPr>
      <xdr:grpSpPr>
        <a:xfrm rot="5400000">
          <a:off x="8843084" y="9701106"/>
          <a:ext cx="1371600" cy="1365031"/>
          <a:chOff x="2351690" y="755431"/>
          <a:chExt cx="1104900" cy="1346638"/>
        </a:xfrm>
      </xdr:grpSpPr>
      <xdr:cxnSp macro="">
        <xdr:nvCxnSpPr>
          <xdr:cNvPr id="55" name="Straight Connector 54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Straight Connector 55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71657</xdr:colOff>
      <xdr:row>64</xdr:row>
      <xdr:rowOff>49210</xdr:rowOff>
    </xdr:from>
    <xdr:to>
      <xdr:col>31</xdr:col>
      <xdr:colOff>65088</xdr:colOff>
      <xdr:row>71</xdr:row>
      <xdr:rowOff>87310</xdr:rowOff>
    </xdr:to>
    <xdr:grpSp>
      <xdr:nvGrpSpPr>
        <xdr:cNvPr id="57" name="Group 56"/>
        <xdr:cNvGrpSpPr>
          <a:grpSpLocks noChangeAspect="1"/>
        </xdr:cNvGrpSpPr>
      </xdr:nvGrpSpPr>
      <xdr:grpSpPr>
        <a:xfrm rot="16200000">
          <a:off x="5783373" y="12711219"/>
          <a:ext cx="1371600" cy="1365031"/>
          <a:chOff x="2351690" y="755431"/>
          <a:chExt cx="1104900" cy="1346638"/>
        </a:xfrm>
      </xdr:grpSpPr>
      <xdr:cxnSp macro="">
        <xdr:nvCxnSpPr>
          <xdr:cNvPr id="58" name="Straight Connector 57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Straight Connector 58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86767</xdr:colOff>
      <xdr:row>48</xdr:row>
      <xdr:rowOff>92024</xdr:rowOff>
    </xdr:from>
    <xdr:to>
      <xdr:col>31</xdr:col>
      <xdr:colOff>78884</xdr:colOff>
      <xdr:row>55</xdr:row>
      <xdr:rowOff>131438</xdr:rowOff>
    </xdr:to>
    <xdr:grpSp>
      <xdr:nvGrpSpPr>
        <xdr:cNvPr id="60" name="Group 59"/>
        <xdr:cNvGrpSpPr>
          <a:grpSpLocks noChangeAspect="1"/>
        </xdr:cNvGrpSpPr>
      </xdr:nvGrpSpPr>
      <xdr:grpSpPr>
        <a:xfrm>
          <a:off x="5801767" y="9693224"/>
          <a:ext cx="1363717" cy="1372914"/>
          <a:chOff x="2351690" y="755431"/>
          <a:chExt cx="1104900" cy="1346638"/>
        </a:xfrm>
      </xdr:grpSpPr>
      <xdr:cxnSp macro="">
        <xdr:nvCxnSpPr>
          <xdr:cNvPr id="61" name="Straight Connector 60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Straight Connector 61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164166</xdr:colOff>
      <xdr:row>64</xdr:row>
      <xdr:rowOff>51181</xdr:rowOff>
    </xdr:from>
    <xdr:to>
      <xdr:col>44</xdr:col>
      <xdr:colOff>156283</xdr:colOff>
      <xdr:row>71</xdr:row>
      <xdr:rowOff>90595</xdr:rowOff>
    </xdr:to>
    <xdr:grpSp>
      <xdr:nvGrpSpPr>
        <xdr:cNvPr id="63" name="Group 62"/>
        <xdr:cNvGrpSpPr>
          <a:grpSpLocks noChangeAspect="1"/>
        </xdr:cNvGrpSpPr>
      </xdr:nvGrpSpPr>
      <xdr:grpSpPr>
        <a:xfrm rot="10800000">
          <a:off x="8850966" y="12709906"/>
          <a:ext cx="1363717" cy="1372914"/>
          <a:chOff x="2351690" y="755431"/>
          <a:chExt cx="1104900" cy="1346638"/>
        </a:xfrm>
      </xdr:grpSpPr>
      <xdr:cxnSp macro="">
        <xdr:nvCxnSpPr>
          <xdr:cNvPr id="64" name="Straight Connector 63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Straight Connector 64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10</xdr:col>
      <xdr:colOff>0</xdr:colOff>
      <xdr:row>57</xdr:row>
      <xdr:rowOff>89647</xdr:rowOff>
    </xdr:from>
    <xdr:ext cx="932330" cy="912719"/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7059" y="4291853"/>
          <a:ext cx="914400" cy="914400"/>
        </a:xfrm>
        <a:prstGeom prst="rect">
          <a:avLst/>
        </a:prstGeom>
      </xdr:spPr>
    </xdr:pic>
    <xdr:clientData/>
  </xdr:oneCellAnchor>
  <xdr:twoCellAnchor editAs="oneCell">
    <xdr:from>
      <xdr:col>32</xdr:col>
      <xdr:colOff>219565</xdr:colOff>
      <xdr:row>57</xdr:row>
      <xdr:rowOff>134470</xdr:rowOff>
    </xdr:from>
    <xdr:to>
      <xdr:col>37</xdr:col>
      <xdr:colOff>11276</xdr:colOff>
      <xdr:row>62</xdr:row>
      <xdr:rowOff>85164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2346" y="4337376"/>
          <a:ext cx="922805" cy="915101"/>
        </a:xfrm>
        <a:prstGeom prst="rect">
          <a:avLst/>
        </a:prstGeom>
      </xdr:spPr>
    </xdr:pic>
    <xdr:clientData/>
  </xdr:twoCellAnchor>
  <xdr:twoCellAnchor>
    <xdr:from>
      <xdr:col>10</xdr:col>
      <xdr:colOff>215347</xdr:colOff>
      <xdr:row>47</xdr:row>
      <xdr:rowOff>173934</xdr:rowOff>
    </xdr:from>
    <xdr:to>
      <xdr:col>13</xdr:col>
      <xdr:colOff>17052</xdr:colOff>
      <xdr:row>50</xdr:row>
      <xdr:rowOff>42452</xdr:rowOff>
    </xdr:to>
    <xdr:grpSp>
      <xdr:nvGrpSpPr>
        <xdr:cNvPr id="77" name="Group 76"/>
        <xdr:cNvGrpSpPr/>
      </xdr:nvGrpSpPr>
      <xdr:grpSpPr>
        <a:xfrm>
          <a:off x="2501347" y="9584634"/>
          <a:ext cx="487505" cy="440018"/>
          <a:chOff x="1962150" y="3179482"/>
          <a:chExt cx="495300" cy="440018"/>
        </a:xfrm>
      </xdr:grpSpPr>
      <xdr:sp macro="" textlink="">
        <xdr:nvSpPr>
          <xdr:cNvPr id="78" name="Up Arrow 77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9" name="TextBox 78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33</xdr:col>
      <xdr:colOff>213274</xdr:colOff>
      <xdr:row>47</xdr:row>
      <xdr:rowOff>168135</xdr:rowOff>
    </xdr:from>
    <xdr:to>
      <xdr:col>36</xdr:col>
      <xdr:colOff>14979</xdr:colOff>
      <xdr:row>50</xdr:row>
      <xdr:rowOff>36653</xdr:rowOff>
    </xdr:to>
    <xdr:grpSp>
      <xdr:nvGrpSpPr>
        <xdr:cNvPr id="80" name="Group 79"/>
        <xdr:cNvGrpSpPr/>
      </xdr:nvGrpSpPr>
      <xdr:grpSpPr>
        <a:xfrm>
          <a:off x="7757074" y="9578835"/>
          <a:ext cx="487505" cy="440018"/>
          <a:chOff x="1962150" y="3179482"/>
          <a:chExt cx="495300" cy="440018"/>
        </a:xfrm>
      </xdr:grpSpPr>
      <xdr:sp macro="" textlink="">
        <xdr:nvSpPr>
          <xdr:cNvPr id="81" name="Up Arrow 8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2" name="TextBox 8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 editAs="oneCell">
    <xdr:from>
      <xdr:col>33</xdr:col>
      <xdr:colOff>96572</xdr:colOff>
      <xdr:row>1</xdr:row>
      <xdr:rowOff>31718</xdr:rowOff>
    </xdr:from>
    <xdr:to>
      <xdr:col>44</xdr:col>
      <xdr:colOff>201085</xdr:colOff>
      <xdr:row>4</xdr:row>
      <xdr:rowOff>73057</xdr:rowOff>
    </xdr:to>
    <xdr:pic>
      <xdr:nvPicPr>
        <xdr:cNvPr id="69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0372" y="222218"/>
          <a:ext cx="2619113" cy="6223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200025</xdr:colOff>
      <xdr:row>24</xdr:row>
      <xdr:rowOff>110538</xdr:rowOff>
    </xdr:from>
    <xdr:to>
      <xdr:col>15</xdr:col>
      <xdr:colOff>226707</xdr:colOff>
      <xdr:row>41</xdr:row>
      <xdr:rowOff>3762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" y="5054013"/>
          <a:ext cx="2998482" cy="3169824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8</xdr:col>
      <xdr:colOff>66675</xdr:colOff>
      <xdr:row>21</xdr:row>
      <xdr:rowOff>104775</xdr:rowOff>
    </xdr:from>
    <xdr:to>
      <xdr:col>10</xdr:col>
      <xdr:colOff>104775</xdr:colOff>
      <xdr:row>23</xdr:row>
      <xdr:rowOff>163793</xdr:rowOff>
    </xdr:to>
    <xdr:grpSp>
      <xdr:nvGrpSpPr>
        <xdr:cNvPr id="70" name="Group 69"/>
        <xdr:cNvGrpSpPr/>
      </xdr:nvGrpSpPr>
      <xdr:grpSpPr>
        <a:xfrm>
          <a:off x="1895475" y="4476750"/>
          <a:ext cx="495300" cy="440018"/>
          <a:chOff x="1962150" y="3179482"/>
          <a:chExt cx="495300" cy="440018"/>
        </a:xfrm>
      </xdr:grpSpPr>
      <xdr:sp macro="" textlink="">
        <xdr:nvSpPr>
          <xdr:cNvPr id="71" name="Up Arrow 7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2" name="TextBox 7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34</xdr:col>
      <xdr:colOff>156546</xdr:colOff>
      <xdr:row>22</xdr:row>
      <xdr:rowOff>38100</xdr:rowOff>
    </xdr:from>
    <xdr:to>
      <xdr:col>35</xdr:col>
      <xdr:colOff>223221</xdr:colOff>
      <xdr:row>23</xdr:row>
      <xdr:rowOff>114300</xdr:rowOff>
    </xdr:to>
    <xdr:sp macro="" textlink="">
      <xdr:nvSpPr>
        <xdr:cNvPr id="73" name="TextBox 72"/>
        <xdr:cNvSpPr txBox="1"/>
      </xdr:nvSpPr>
      <xdr:spPr>
        <a:xfrm>
          <a:off x="7928946" y="4086225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/>
            <a:t>N</a:t>
          </a:r>
        </a:p>
      </xdr:txBody>
    </xdr:sp>
    <xdr:clientData/>
  </xdr:twoCellAnchor>
  <xdr:twoCellAnchor>
    <xdr:from>
      <xdr:col>34</xdr:col>
      <xdr:colOff>154164</xdr:colOff>
      <xdr:row>39</xdr:row>
      <xdr:rowOff>88999</xdr:rowOff>
    </xdr:from>
    <xdr:to>
      <xdr:col>35</xdr:col>
      <xdr:colOff>220839</xdr:colOff>
      <xdr:row>40</xdr:row>
      <xdr:rowOff>163905</xdr:rowOff>
    </xdr:to>
    <xdr:sp macro="" textlink="">
      <xdr:nvSpPr>
        <xdr:cNvPr id="74" name="TextBox 73"/>
        <xdr:cNvSpPr txBox="1"/>
      </xdr:nvSpPr>
      <xdr:spPr>
        <a:xfrm>
          <a:off x="7926564" y="7375624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42</xdr:col>
      <xdr:colOff>152358</xdr:colOff>
      <xdr:row>30</xdr:row>
      <xdr:rowOff>157532</xdr:rowOff>
    </xdr:from>
    <xdr:to>
      <xdr:col>43</xdr:col>
      <xdr:colOff>219033</xdr:colOff>
      <xdr:row>32</xdr:row>
      <xdr:rowOff>43232</xdr:rowOff>
    </xdr:to>
    <xdr:sp macro="" textlink="">
      <xdr:nvSpPr>
        <xdr:cNvPr id="75" name="TextBox 74"/>
        <xdr:cNvSpPr txBox="1"/>
      </xdr:nvSpPr>
      <xdr:spPr>
        <a:xfrm>
          <a:off x="9753558" y="572965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26</xdr:col>
      <xdr:colOff>171450</xdr:colOff>
      <xdr:row>30</xdr:row>
      <xdr:rowOff>155151</xdr:rowOff>
    </xdr:from>
    <xdr:to>
      <xdr:col>28</xdr:col>
      <xdr:colOff>9525</xdr:colOff>
      <xdr:row>32</xdr:row>
      <xdr:rowOff>40851</xdr:rowOff>
    </xdr:to>
    <xdr:sp macro="" textlink="">
      <xdr:nvSpPr>
        <xdr:cNvPr id="76" name="TextBox 75"/>
        <xdr:cNvSpPr txBox="1"/>
      </xdr:nvSpPr>
      <xdr:spPr>
        <a:xfrm>
          <a:off x="6115050" y="5727276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33</xdr:col>
      <xdr:colOff>100220</xdr:colOff>
      <xdr:row>27</xdr:row>
      <xdr:rowOff>81030</xdr:rowOff>
    </xdr:from>
    <xdr:to>
      <xdr:col>37</xdr:col>
      <xdr:colOff>51862</xdr:colOff>
      <xdr:row>28</xdr:row>
      <xdr:rowOff>73703</xdr:rowOff>
    </xdr:to>
    <xdr:sp macro="" textlink="">
      <xdr:nvSpPr>
        <xdr:cNvPr id="83" name="Left-Right Arrow 82"/>
        <xdr:cNvSpPr/>
      </xdr:nvSpPr>
      <xdr:spPr>
        <a:xfrm>
          <a:off x="7644020" y="5081655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33</xdr:col>
      <xdr:colOff>113408</xdr:colOff>
      <xdr:row>34</xdr:row>
      <xdr:rowOff>111489</xdr:rowOff>
    </xdr:from>
    <xdr:to>
      <xdr:col>37</xdr:col>
      <xdr:colOff>65050</xdr:colOff>
      <xdr:row>35</xdr:row>
      <xdr:rowOff>106361</xdr:rowOff>
    </xdr:to>
    <xdr:sp macro="" textlink="">
      <xdr:nvSpPr>
        <xdr:cNvPr id="84" name="Left-Right Arrow 83"/>
        <xdr:cNvSpPr/>
      </xdr:nvSpPr>
      <xdr:spPr>
        <a:xfrm>
          <a:off x="7657208" y="6445614"/>
          <a:ext cx="866042" cy="185372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31</xdr:col>
      <xdr:colOff>164173</xdr:colOff>
      <xdr:row>29</xdr:row>
      <xdr:rowOff>102046</xdr:rowOff>
    </xdr:from>
    <xdr:to>
      <xdr:col>32</xdr:col>
      <xdr:colOff>118746</xdr:colOff>
      <xdr:row>33</xdr:row>
      <xdr:rowOff>56770</xdr:rowOff>
    </xdr:to>
    <xdr:sp macro="" textlink="">
      <xdr:nvSpPr>
        <xdr:cNvPr id="85" name="Left-Right Arrow 84"/>
        <xdr:cNvSpPr/>
      </xdr:nvSpPr>
      <xdr:spPr>
        <a:xfrm rot="5400000">
          <a:off x="6983998" y="575044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38</xdr:col>
      <xdr:colOff>24395</xdr:colOff>
      <xdr:row>29</xdr:row>
      <xdr:rowOff>115236</xdr:rowOff>
    </xdr:from>
    <xdr:to>
      <xdr:col>38</xdr:col>
      <xdr:colOff>207568</xdr:colOff>
      <xdr:row>33</xdr:row>
      <xdr:rowOff>69960</xdr:rowOff>
    </xdr:to>
    <xdr:sp macro="" textlink="">
      <xdr:nvSpPr>
        <xdr:cNvPr id="86" name="Left-Right Arrow 85"/>
        <xdr:cNvSpPr/>
      </xdr:nvSpPr>
      <xdr:spPr>
        <a:xfrm rot="5400000">
          <a:off x="8444420" y="576363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33</xdr:col>
      <xdr:colOff>98309</xdr:colOff>
      <xdr:row>29</xdr:row>
      <xdr:rowOff>14501</xdr:rowOff>
    </xdr:from>
    <xdr:to>
      <xdr:col>37</xdr:col>
      <xdr:colOff>104581</xdr:colOff>
      <xdr:row>33</xdr:row>
      <xdr:rowOff>158617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42109" y="5396126"/>
          <a:ext cx="920672" cy="9156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933449</xdr:colOff>
      <xdr:row>21</xdr:row>
      <xdr:rowOff>190499</xdr:rowOff>
    </xdr:from>
    <xdr:to>
      <xdr:col>6</xdr:col>
      <xdr:colOff>560081</xdr:colOff>
      <xdr:row>38</xdr:row>
      <xdr:rowOff>95249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49" y="4029074"/>
          <a:ext cx="2998482" cy="320040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3</xdr:col>
      <xdr:colOff>561975</xdr:colOff>
      <xdr:row>18</xdr:row>
      <xdr:rowOff>169582</xdr:rowOff>
    </xdr:from>
    <xdr:to>
      <xdr:col>4</xdr:col>
      <xdr:colOff>447675</xdr:colOff>
      <xdr:row>21</xdr:row>
      <xdr:rowOff>38100</xdr:rowOff>
    </xdr:to>
    <xdr:grpSp>
      <xdr:nvGrpSpPr>
        <xdr:cNvPr id="6" name="Group 5"/>
        <xdr:cNvGrpSpPr/>
      </xdr:nvGrpSpPr>
      <xdr:grpSpPr>
        <a:xfrm>
          <a:off x="2333625" y="3808132"/>
          <a:ext cx="495300" cy="440018"/>
          <a:chOff x="1962150" y="3179482"/>
          <a:chExt cx="495300" cy="440018"/>
        </a:xfrm>
      </xdr:grpSpPr>
      <xdr:sp macro="" textlink="">
        <xdr:nvSpPr>
          <xdr:cNvPr id="4" name="Up Arrow 3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" name="TextBox 4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12</xdr:col>
      <xdr:colOff>460772</xdr:colOff>
      <xdr:row>21</xdr:row>
      <xdr:rowOff>86547</xdr:rowOff>
    </xdr:from>
    <xdr:to>
      <xdr:col>13</xdr:col>
      <xdr:colOff>146447</xdr:colOff>
      <xdr:row>22</xdr:row>
      <xdr:rowOff>162747</xdr:rowOff>
    </xdr:to>
    <xdr:sp macro="" textlink="">
      <xdr:nvSpPr>
        <xdr:cNvPr id="8" name="TextBox 7"/>
        <xdr:cNvSpPr txBox="1"/>
      </xdr:nvSpPr>
      <xdr:spPr>
        <a:xfrm>
          <a:off x="7718822" y="429659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N</a:t>
          </a:r>
        </a:p>
      </xdr:txBody>
    </xdr:sp>
    <xdr:clientData/>
  </xdr:twoCellAnchor>
  <xdr:twoCellAnchor>
    <xdr:from>
      <xdr:col>12</xdr:col>
      <xdr:colOff>458390</xdr:colOff>
      <xdr:row>38</xdr:row>
      <xdr:rowOff>23146</xdr:rowOff>
    </xdr:from>
    <xdr:to>
      <xdr:col>13</xdr:col>
      <xdr:colOff>144065</xdr:colOff>
      <xdr:row>39</xdr:row>
      <xdr:rowOff>98052</xdr:rowOff>
    </xdr:to>
    <xdr:sp macro="" textlink="">
      <xdr:nvSpPr>
        <xdr:cNvPr id="9" name="TextBox 8"/>
        <xdr:cNvSpPr txBox="1"/>
      </xdr:nvSpPr>
      <xdr:spPr>
        <a:xfrm>
          <a:off x="7716440" y="7528846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15</xdr:col>
      <xdr:colOff>428009</xdr:colOff>
      <xdr:row>29</xdr:row>
      <xdr:rowOff>158354</xdr:rowOff>
    </xdr:from>
    <xdr:to>
      <xdr:col>16</xdr:col>
      <xdr:colOff>113684</xdr:colOff>
      <xdr:row>31</xdr:row>
      <xdr:rowOff>44054</xdr:rowOff>
    </xdr:to>
    <xdr:sp macro="" textlink="">
      <xdr:nvSpPr>
        <xdr:cNvPr id="10" name="TextBox 9"/>
        <xdr:cNvSpPr txBox="1"/>
      </xdr:nvSpPr>
      <xdr:spPr>
        <a:xfrm>
          <a:off x="9514859" y="5911454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9</xdr:col>
      <xdr:colOff>504251</xdr:colOff>
      <xdr:row>29</xdr:row>
      <xdr:rowOff>155973</xdr:rowOff>
    </xdr:from>
    <xdr:to>
      <xdr:col>10</xdr:col>
      <xdr:colOff>189926</xdr:colOff>
      <xdr:row>31</xdr:row>
      <xdr:rowOff>41673</xdr:rowOff>
    </xdr:to>
    <xdr:sp macro="" textlink="">
      <xdr:nvSpPr>
        <xdr:cNvPr id="11" name="TextBox 10"/>
        <xdr:cNvSpPr txBox="1"/>
      </xdr:nvSpPr>
      <xdr:spPr>
        <a:xfrm>
          <a:off x="5933501" y="5909073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12</xdr:col>
      <xdr:colOff>175846</xdr:colOff>
      <xdr:row>26</xdr:row>
      <xdr:rowOff>100902</xdr:rowOff>
    </xdr:from>
    <xdr:to>
      <xdr:col>13</xdr:col>
      <xdr:colOff>432288</xdr:colOff>
      <xdr:row>27</xdr:row>
      <xdr:rowOff>93575</xdr:rowOff>
    </xdr:to>
    <xdr:sp macro="" textlink="">
      <xdr:nvSpPr>
        <xdr:cNvPr id="12" name="Left-Right Arrow 11"/>
        <xdr:cNvSpPr/>
      </xdr:nvSpPr>
      <xdr:spPr>
        <a:xfrm>
          <a:off x="7208017" y="4896059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189034</xdr:colOff>
      <xdr:row>33</xdr:row>
      <xdr:rowOff>102786</xdr:rowOff>
    </xdr:from>
    <xdr:to>
      <xdr:col>13</xdr:col>
      <xdr:colOff>445476</xdr:colOff>
      <xdr:row>34</xdr:row>
      <xdr:rowOff>88133</xdr:rowOff>
    </xdr:to>
    <xdr:sp macro="" textlink="">
      <xdr:nvSpPr>
        <xdr:cNvPr id="13" name="Left-Right Arrow 12"/>
        <xdr:cNvSpPr/>
      </xdr:nvSpPr>
      <xdr:spPr>
        <a:xfrm>
          <a:off x="7221205" y="6264100"/>
          <a:ext cx="866042" cy="18673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392199</xdr:colOff>
      <xdr:row>28</xdr:row>
      <xdr:rowOff>112393</xdr:rowOff>
    </xdr:from>
    <xdr:to>
      <xdr:col>11</xdr:col>
      <xdr:colOff>575372</xdr:colOff>
      <xdr:row>32</xdr:row>
      <xdr:rowOff>57592</xdr:rowOff>
    </xdr:to>
    <xdr:sp macro="" textlink="">
      <xdr:nvSpPr>
        <xdr:cNvPr id="14" name="Left-Right Arrow 13"/>
        <xdr:cNvSpPr/>
      </xdr:nvSpPr>
      <xdr:spPr>
        <a:xfrm rot="5400000">
          <a:off x="6547314" y="5566892"/>
          <a:ext cx="718085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23821</xdr:colOff>
      <xdr:row>28</xdr:row>
      <xdr:rowOff>125583</xdr:rowOff>
    </xdr:from>
    <xdr:to>
      <xdr:col>14</xdr:col>
      <xdr:colOff>206994</xdr:colOff>
      <xdr:row>32</xdr:row>
      <xdr:rowOff>70782</xdr:rowOff>
    </xdr:to>
    <xdr:sp macro="" textlink="">
      <xdr:nvSpPr>
        <xdr:cNvPr id="15" name="Left-Right Arrow 14"/>
        <xdr:cNvSpPr/>
      </xdr:nvSpPr>
      <xdr:spPr>
        <a:xfrm rot="5400000">
          <a:off x="8048558" y="5568367"/>
          <a:ext cx="71548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12</xdr:col>
      <xdr:colOff>173935</xdr:colOff>
      <xdr:row>28</xdr:row>
      <xdr:rowOff>24848</xdr:rowOff>
    </xdr:from>
    <xdr:to>
      <xdr:col>13</xdr:col>
      <xdr:colOff>485007</xdr:colOff>
      <xdr:row>32</xdr:row>
      <xdr:rowOff>168964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0" y="5201478"/>
          <a:ext cx="923985" cy="914400"/>
        </a:xfrm>
        <a:prstGeom prst="rect">
          <a:avLst/>
        </a:prstGeom>
      </xdr:spPr>
    </xdr:pic>
    <xdr:clientData/>
  </xdr:twoCellAnchor>
  <xdr:twoCellAnchor editAs="oneCell">
    <xdr:from>
      <xdr:col>12</xdr:col>
      <xdr:colOff>280985</xdr:colOff>
      <xdr:row>1</xdr:row>
      <xdr:rowOff>60723</xdr:rowOff>
    </xdr:from>
    <xdr:to>
      <xdr:col>16</xdr:col>
      <xdr:colOff>7141</xdr:colOff>
      <xdr:row>4</xdr:row>
      <xdr:rowOff>3573</xdr:rowOff>
    </xdr:to>
    <xdr:pic>
      <xdr:nvPicPr>
        <xdr:cNvPr id="17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0035" y="251223"/>
          <a:ext cx="2164556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S74"/>
  <sheetViews>
    <sheetView showGridLines="0" tabSelected="1" zoomScaleNormal="100" workbookViewId="0">
      <selection activeCell="J15" sqref="J15"/>
    </sheetView>
  </sheetViews>
  <sheetFormatPr defaultColWidth="3.42578125" defaultRowHeight="15" x14ac:dyDescent="0.25"/>
  <sheetData>
    <row r="2" spans="2:44" ht="15.75" x14ac:dyDescent="0.25">
      <c r="B2" s="52" t="s">
        <v>0</v>
      </c>
    </row>
    <row r="3" spans="2:44" x14ac:dyDescent="0.25">
      <c r="B3" t="s">
        <v>1</v>
      </c>
      <c r="I3" s="95">
        <f>'Raw Data'!B8</f>
        <v>42627</v>
      </c>
      <c r="J3" s="96"/>
      <c r="K3" s="96"/>
      <c r="L3" s="96"/>
      <c r="M3" s="96"/>
    </row>
    <row r="4" spans="2:44" x14ac:dyDescent="0.25">
      <c r="B4" t="s">
        <v>2</v>
      </c>
      <c r="I4" s="95" t="s">
        <v>3</v>
      </c>
      <c r="J4" s="96"/>
      <c r="K4" s="96"/>
      <c r="L4" s="96"/>
      <c r="M4" s="96"/>
    </row>
    <row r="5" spans="2:44" x14ac:dyDescent="0.25">
      <c r="B5" t="s">
        <v>4</v>
      </c>
      <c r="I5" s="95" t="str">
        <f>'Raw Data'!B4</f>
        <v>Oak St</v>
      </c>
      <c r="J5" s="96"/>
      <c r="K5" s="96"/>
      <c r="L5" s="96"/>
      <c r="M5" s="96"/>
    </row>
    <row r="6" spans="2:44" x14ac:dyDescent="0.25">
      <c r="B6" t="s">
        <v>5</v>
      </c>
      <c r="I6" s="95" t="str">
        <f>'Raw Data'!C4</f>
        <v>2nd St</v>
      </c>
      <c r="J6" s="96"/>
      <c r="K6" s="96"/>
      <c r="L6" s="96"/>
      <c r="M6" s="96"/>
    </row>
    <row r="7" spans="2:44" x14ac:dyDescent="0.25">
      <c r="B7" t="s">
        <v>120</v>
      </c>
      <c r="I7" s="97" t="s">
        <v>148</v>
      </c>
      <c r="J7" s="96"/>
      <c r="K7" s="96"/>
      <c r="L7" s="96"/>
      <c r="M7" s="96"/>
    </row>
    <row r="9" spans="2:44" ht="15.75" thickBot="1" x14ac:dyDescent="0.3"/>
    <row r="10" spans="2:44" ht="19.5" customHeight="1" x14ac:dyDescent="0.25">
      <c r="B10" s="81" t="s">
        <v>8</v>
      </c>
      <c r="C10" s="67"/>
      <c r="D10" s="67"/>
      <c r="E10" s="67"/>
      <c r="F10" s="67" t="s">
        <v>9</v>
      </c>
      <c r="G10" s="67"/>
      <c r="H10" s="84"/>
      <c r="I10" s="81" t="s">
        <v>137</v>
      </c>
      <c r="J10" s="67"/>
      <c r="K10" s="67"/>
      <c r="L10" s="67" t="s">
        <v>11</v>
      </c>
      <c r="M10" s="67"/>
      <c r="N10" s="67"/>
      <c r="O10" s="67" t="s">
        <v>12</v>
      </c>
      <c r="P10" s="67"/>
      <c r="Q10" s="70"/>
      <c r="R10" s="81" t="s">
        <v>138</v>
      </c>
      <c r="S10" s="67"/>
      <c r="T10" s="67"/>
      <c r="U10" s="67" t="s">
        <v>14</v>
      </c>
      <c r="V10" s="67"/>
      <c r="W10" s="67"/>
      <c r="X10" s="67" t="s">
        <v>15</v>
      </c>
      <c r="Y10" s="67"/>
      <c r="Z10" s="70"/>
      <c r="AA10" s="81" t="s">
        <v>139</v>
      </c>
      <c r="AB10" s="67"/>
      <c r="AC10" s="67"/>
      <c r="AD10" s="67" t="s">
        <v>17</v>
      </c>
      <c r="AE10" s="67"/>
      <c r="AF10" s="67"/>
      <c r="AG10" s="67" t="s">
        <v>18</v>
      </c>
      <c r="AH10" s="67"/>
      <c r="AI10" s="70"/>
      <c r="AJ10" s="82" t="s">
        <v>140</v>
      </c>
      <c r="AK10" s="67"/>
      <c r="AL10" s="67"/>
      <c r="AM10" s="67" t="s">
        <v>20</v>
      </c>
      <c r="AN10" s="67"/>
      <c r="AO10" s="67"/>
      <c r="AP10" s="67" t="s">
        <v>21</v>
      </c>
      <c r="AQ10" s="67"/>
      <c r="AR10" s="70"/>
    </row>
    <row r="11" spans="2:44" ht="19.5" customHeight="1" x14ac:dyDescent="0.25">
      <c r="B11" s="83" t="s">
        <v>23</v>
      </c>
      <c r="C11" s="78"/>
      <c r="D11" s="78"/>
      <c r="E11" s="78"/>
      <c r="F11" s="78">
        <f>SUM(I11:AR11)</f>
        <v>33</v>
      </c>
      <c r="G11" s="78"/>
      <c r="H11" s="79"/>
      <c r="I11" s="75">
        <f>SUM('Raw Data'!E123:E146)</f>
        <v>0</v>
      </c>
      <c r="J11" s="72"/>
      <c r="K11" s="72"/>
      <c r="L11" s="72">
        <f>SUM('Raw Data'!F123:F146)</f>
        <v>2</v>
      </c>
      <c r="M11" s="72"/>
      <c r="N11" s="72"/>
      <c r="O11" s="72">
        <f>SUM('Raw Data'!G123:G146)</f>
        <v>2</v>
      </c>
      <c r="P11" s="72"/>
      <c r="Q11" s="74"/>
      <c r="R11" s="75">
        <f>SUM('Raw Data'!B123:B146)</f>
        <v>1</v>
      </c>
      <c r="S11" s="72"/>
      <c r="T11" s="72"/>
      <c r="U11" s="72">
        <f>SUM('Raw Data'!C123:C146)</f>
        <v>10</v>
      </c>
      <c r="V11" s="72"/>
      <c r="W11" s="72"/>
      <c r="X11" s="72">
        <f>SUM('Raw Data'!D123:D146)</f>
        <v>0</v>
      </c>
      <c r="Y11" s="72"/>
      <c r="Z11" s="74"/>
      <c r="AA11" s="75">
        <f>SUM('Raw Data'!K123:K146)</f>
        <v>0</v>
      </c>
      <c r="AB11" s="72"/>
      <c r="AC11" s="72"/>
      <c r="AD11" s="72">
        <f>SUM('Raw Data'!L123:L146)</f>
        <v>0</v>
      </c>
      <c r="AE11" s="72"/>
      <c r="AF11" s="72"/>
      <c r="AG11" s="72">
        <f>SUM('Raw Data'!M123:M146)</f>
        <v>0</v>
      </c>
      <c r="AH11" s="72"/>
      <c r="AI11" s="74"/>
      <c r="AJ11" s="71">
        <f>SUM('Raw Data'!H123:H146)</f>
        <v>17</v>
      </c>
      <c r="AK11" s="72"/>
      <c r="AL11" s="72"/>
      <c r="AM11" s="72">
        <f>SUM('Raw Data'!I123:I146)</f>
        <v>0</v>
      </c>
      <c r="AN11" s="72"/>
      <c r="AO11" s="72"/>
      <c r="AP11" s="72">
        <f>SUM('Raw Data'!J123:J146)</f>
        <v>1</v>
      </c>
      <c r="AQ11" s="72"/>
      <c r="AR11" s="74"/>
    </row>
    <row r="12" spans="2:44" ht="19.5" customHeight="1" thickBot="1" x14ac:dyDescent="0.3">
      <c r="B12" s="60" t="s">
        <v>24</v>
      </c>
      <c r="C12" s="61"/>
      <c r="D12" s="61"/>
      <c r="E12" s="61"/>
      <c r="F12" s="61">
        <f>SUM(I12:AR12)</f>
        <v>1177</v>
      </c>
      <c r="G12" s="61"/>
      <c r="H12" s="80"/>
      <c r="I12" s="76">
        <f>SUM('Raw Data'!G42:G65)</f>
        <v>0</v>
      </c>
      <c r="J12" s="56"/>
      <c r="K12" s="56"/>
      <c r="L12" s="56">
        <f>SUM('Raw Data'!H42:H65)</f>
        <v>335</v>
      </c>
      <c r="M12" s="56"/>
      <c r="N12" s="56"/>
      <c r="O12" s="56">
        <f>SUM('Raw Data'!I42:I65)</f>
        <v>52</v>
      </c>
      <c r="P12" s="56"/>
      <c r="Q12" s="57"/>
      <c r="R12" s="76">
        <f>SUM('Raw Data'!B42:B65)</f>
        <v>44</v>
      </c>
      <c r="S12" s="56"/>
      <c r="T12" s="56"/>
      <c r="U12" s="56">
        <f>SUM('Raw Data'!C42:C65)</f>
        <v>500</v>
      </c>
      <c r="V12" s="56"/>
      <c r="W12" s="56"/>
      <c r="X12" s="56">
        <f>SUM('Raw Data'!D42:D65)</f>
        <v>0</v>
      </c>
      <c r="Y12" s="56"/>
      <c r="Z12" s="57"/>
      <c r="AA12" s="76">
        <f>SUM('Raw Data'!Q42:Q65)</f>
        <v>0</v>
      </c>
      <c r="AB12" s="56"/>
      <c r="AC12" s="56"/>
      <c r="AD12" s="56">
        <f>SUM('Raw Data'!R42:R65)</f>
        <v>0</v>
      </c>
      <c r="AE12" s="56"/>
      <c r="AF12" s="56"/>
      <c r="AG12" s="56">
        <f>SUM('Raw Data'!S42:S65)</f>
        <v>0</v>
      </c>
      <c r="AH12" s="56"/>
      <c r="AI12" s="57"/>
      <c r="AJ12" s="73">
        <f>SUM('Raw Data'!L42:L65)</f>
        <v>173</v>
      </c>
      <c r="AK12" s="56"/>
      <c r="AL12" s="56"/>
      <c r="AM12" s="56">
        <f>SUM('Raw Data'!M42:M65)</f>
        <v>0</v>
      </c>
      <c r="AN12" s="56"/>
      <c r="AO12" s="56"/>
      <c r="AP12" s="56">
        <f>SUM('Raw Data'!N42:N65)</f>
        <v>73</v>
      </c>
      <c r="AQ12" s="56"/>
      <c r="AR12" s="57"/>
    </row>
    <row r="14" spans="2:44" x14ac:dyDescent="0.25">
      <c r="I14" s="24" t="s">
        <v>134</v>
      </c>
      <c r="J14" s="77">
        <v>3</v>
      </c>
      <c r="K14" s="77"/>
      <c r="L14" s="77"/>
    </row>
    <row r="15" spans="2:44" ht="15.75" thickBot="1" x14ac:dyDescent="0.3"/>
    <row r="16" spans="2:44" ht="20.25" customHeight="1" x14ac:dyDescent="0.25">
      <c r="C16" s="68" t="s">
        <v>22</v>
      </c>
      <c r="D16" s="69"/>
      <c r="E16" s="69"/>
      <c r="F16" s="66" t="s">
        <v>136</v>
      </c>
      <c r="G16" s="67"/>
      <c r="H16" s="67"/>
      <c r="I16" s="67" t="s">
        <v>91</v>
      </c>
      <c r="J16" s="67"/>
      <c r="K16" s="67"/>
      <c r="L16" s="67" t="s">
        <v>90</v>
      </c>
      <c r="M16" s="67"/>
      <c r="N16" s="67"/>
      <c r="O16" s="67" t="s">
        <v>93</v>
      </c>
      <c r="P16" s="67"/>
      <c r="Q16" s="67"/>
      <c r="R16" s="67" t="s">
        <v>92</v>
      </c>
      <c r="S16" s="67"/>
      <c r="T16" s="70"/>
    </row>
    <row r="17" spans="3:45" ht="18.75" customHeight="1" thickBot="1" x14ac:dyDescent="0.3">
      <c r="C17" s="60" t="s">
        <v>135</v>
      </c>
      <c r="D17" s="61"/>
      <c r="E17" s="61"/>
      <c r="F17" s="56">
        <f>SUM(I17:T17)</f>
        <v>113</v>
      </c>
      <c r="G17" s="56"/>
      <c r="H17" s="56"/>
      <c r="I17" s="56">
        <f>AH38</f>
        <v>7</v>
      </c>
      <c r="J17" s="56"/>
      <c r="K17" s="56"/>
      <c r="L17" s="56">
        <f>AH25</f>
        <v>7</v>
      </c>
      <c r="M17" s="56"/>
      <c r="N17" s="56"/>
      <c r="O17" s="56">
        <f>AB31</f>
        <v>79</v>
      </c>
      <c r="P17" s="56"/>
      <c r="Q17" s="56"/>
      <c r="R17" s="56">
        <f>AM31</f>
        <v>20</v>
      </c>
      <c r="S17" s="56"/>
      <c r="T17" s="57"/>
    </row>
    <row r="20" spans="3:45" ht="18.75" x14ac:dyDescent="0.3">
      <c r="C20" s="55" t="s">
        <v>127</v>
      </c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Z20" s="55" t="s">
        <v>129</v>
      </c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</row>
    <row r="21" spans="3:45" s="46" customFormat="1" ht="15.75" x14ac:dyDescent="0.25"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</row>
    <row r="23" spans="3:45" x14ac:dyDescent="0.25">
      <c r="AB23" s="8"/>
      <c r="AC23" s="8"/>
      <c r="AD23" s="8"/>
      <c r="AE23" s="8"/>
      <c r="AF23" s="8"/>
      <c r="AG23" s="10"/>
      <c r="AL23" s="8"/>
      <c r="AM23" s="7"/>
    </row>
    <row r="24" spans="3:45" x14ac:dyDescent="0.25">
      <c r="AB24" s="8"/>
      <c r="AC24" s="8"/>
      <c r="AD24" s="8"/>
      <c r="AE24" s="8"/>
      <c r="AF24" s="8"/>
      <c r="AG24" s="10"/>
      <c r="AL24" s="8"/>
      <c r="AM24" s="7"/>
    </row>
    <row r="25" spans="3:45" x14ac:dyDescent="0.25">
      <c r="AB25" s="8"/>
      <c r="AC25" s="8"/>
      <c r="AD25" s="8"/>
      <c r="AE25" s="8"/>
      <c r="AF25" s="8"/>
      <c r="AG25" s="10"/>
      <c r="AH25" s="62">
        <f>SUM('Raw Data'!B96:B119)</f>
        <v>7</v>
      </c>
      <c r="AI25" s="63"/>
      <c r="AJ25" s="63"/>
      <c r="AK25" s="63"/>
      <c r="AL25" s="64"/>
      <c r="AM25" s="7"/>
    </row>
    <row r="26" spans="3:45" x14ac:dyDescent="0.25">
      <c r="AB26" s="8"/>
      <c r="AC26" s="8"/>
      <c r="AD26" s="8"/>
      <c r="AE26" s="8"/>
      <c r="AF26" s="8"/>
      <c r="AG26" s="10"/>
      <c r="AH26" s="62"/>
      <c r="AI26" s="63"/>
      <c r="AJ26" s="63"/>
      <c r="AK26" s="63"/>
      <c r="AL26" s="64"/>
      <c r="AM26" s="7"/>
    </row>
    <row r="27" spans="3:45" x14ac:dyDescent="0.25">
      <c r="AB27" s="8"/>
      <c r="AC27" s="8"/>
      <c r="AD27" s="8"/>
      <c r="AE27" s="8"/>
      <c r="AF27" s="8"/>
      <c r="AG27" s="10"/>
      <c r="AL27" s="8"/>
      <c r="AM27" s="7"/>
    </row>
    <row r="28" spans="3:45" x14ac:dyDescent="0.25">
      <c r="AB28" s="8"/>
      <c r="AC28" s="8"/>
      <c r="AD28" s="8"/>
      <c r="AE28" s="8"/>
      <c r="AF28" s="8"/>
      <c r="AG28" s="10"/>
      <c r="AL28" s="8"/>
      <c r="AM28" s="7"/>
    </row>
    <row r="29" spans="3:45" ht="15.75" thickBot="1" x14ac:dyDescent="0.3">
      <c r="AB29" s="12"/>
      <c r="AC29" s="12"/>
      <c r="AD29" s="12"/>
      <c r="AE29" s="12"/>
      <c r="AF29" s="12"/>
      <c r="AG29" s="51"/>
      <c r="AL29" s="8"/>
      <c r="AM29" s="48"/>
      <c r="AN29" s="12"/>
      <c r="AO29" s="12"/>
      <c r="AP29" s="12"/>
      <c r="AQ29" s="12"/>
      <c r="AR29" s="12"/>
    </row>
    <row r="30" spans="3:45" ht="15.75" thickTop="1" x14ac:dyDescent="0.25"/>
    <row r="31" spans="3:45" x14ac:dyDescent="0.25">
      <c r="R31" s="45" t="s">
        <v>125</v>
      </c>
      <c r="AB31" s="63">
        <f>SUM('Raw Data'!E96:E119)</f>
        <v>79</v>
      </c>
      <c r="AC31" s="63"/>
      <c r="AD31" s="63"/>
      <c r="AE31" s="63"/>
      <c r="AF31" s="63"/>
      <c r="AG31" s="63"/>
      <c r="AM31" s="63">
        <f>SUM('Raw Data'!D96:D119)</f>
        <v>20</v>
      </c>
      <c r="AN31" s="63"/>
      <c r="AO31" s="63"/>
      <c r="AP31" s="63"/>
      <c r="AQ31" s="63"/>
      <c r="AR31" s="63"/>
    </row>
    <row r="32" spans="3:45" x14ac:dyDescent="0.25">
      <c r="R32" s="58" t="str">
        <f>I6</f>
        <v>2nd St</v>
      </c>
      <c r="S32" s="59"/>
      <c r="T32" s="59"/>
      <c r="U32" s="59"/>
      <c r="V32" s="59"/>
      <c r="AB32" s="63"/>
      <c r="AC32" s="63"/>
      <c r="AD32" s="63"/>
      <c r="AE32" s="63"/>
      <c r="AF32" s="63"/>
      <c r="AG32" s="63"/>
      <c r="AM32" s="63"/>
      <c r="AN32" s="63"/>
      <c r="AO32" s="63"/>
      <c r="AP32" s="63"/>
      <c r="AQ32" s="63"/>
      <c r="AR32" s="63"/>
    </row>
    <row r="33" spans="3:45" x14ac:dyDescent="0.25">
      <c r="AB33" s="63"/>
      <c r="AC33" s="63"/>
      <c r="AD33" s="63"/>
      <c r="AE33" s="63"/>
      <c r="AF33" s="63"/>
      <c r="AG33" s="63"/>
      <c r="AM33" s="63"/>
      <c r="AN33" s="63"/>
      <c r="AO33" s="63"/>
      <c r="AP33" s="63"/>
      <c r="AQ33" s="63"/>
      <c r="AR33" s="63"/>
    </row>
    <row r="34" spans="3:45" ht="15.75" thickBot="1" x14ac:dyDescent="0.3">
      <c r="AB34" s="8"/>
      <c r="AC34" s="8"/>
      <c r="AD34" s="8"/>
      <c r="AE34" s="8"/>
      <c r="AF34" s="8"/>
      <c r="AG34" s="8"/>
      <c r="AM34" s="8"/>
      <c r="AN34" s="8"/>
      <c r="AO34" s="8"/>
      <c r="AP34" s="8"/>
      <c r="AQ34" s="8"/>
      <c r="AR34" s="8"/>
    </row>
    <row r="35" spans="3:45" ht="15.75" thickTop="1" x14ac:dyDescent="0.25">
      <c r="AB35" s="11"/>
      <c r="AC35" s="11"/>
      <c r="AD35" s="11"/>
      <c r="AE35" s="11"/>
      <c r="AF35" s="11"/>
      <c r="AG35" s="50"/>
      <c r="AL35" s="8"/>
      <c r="AM35" s="49"/>
      <c r="AN35" s="11"/>
      <c r="AO35" s="11"/>
      <c r="AP35" s="11"/>
      <c r="AQ35" s="11"/>
      <c r="AR35" s="11"/>
    </row>
    <row r="36" spans="3:45" x14ac:dyDescent="0.25">
      <c r="AB36" s="8"/>
      <c r="AC36" s="8"/>
      <c r="AD36" s="8"/>
      <c r="AE36" s="8"/>
      <c r="AF36" s="8"/>
      <c r="AG36" s="10"/>
      <c r="AL36" s="8"/>
      <c r="AM36" s="7"/>
      <c r="AN36" s="8"/>
      <c r="AO36" s="8"/>
      <c r="AP36" s="8"/>
      <c r="AQ36" s="8"/>
      <c r="AR36" s="8"/>
    </row>
    <row r="37" spans="3:45" x14ac:dyDescent="0.25">
      <c r="AB37" s="8"/>
      <c r="AC37" s="8"/>
      <c r="AD37" s="8"/>
      <c r="AE37" s="8"/>
      <c r="AF37" s="8"/>
      <c r="AG37" s="10"/>
      <c r="AL37" s="8"/>
      <c r="AM37" s="7"/>
      <c r="AN37" s="8"/>
      <c r="AO37" s="8"/>
      <c r="AP37" s="8"/>
      <c r="AQ37" s="8"/>
      <c r="AR37" s="8"/>
    </row>
    <row r="38" spans="3:45" x14ac:dyDescent="0.25">
      <c r="AB38" s="8"/>
      <c r="AC38" s="8"/>
      <c r="AD38" s="8"/>
      <c r="AE38" s="8"/>
      <c r="AF38" s="8"/>
      <c r="AG38" s="10"/>
      <c r="AH38" s="62">
        <f>SUM('Raw Data'!C96:C119)</f>
        <v>7</v>
      </c>
      <c r="AI38" s="63"/>
      <c r="AJ38" s="63"/>
      <c r="AK38" s="63"/>
      <c r="AL38" s="64"/>
      <c r="AM38" s="7"/>
      <c r="AN38" s="8"/>
      <c r="AO38" s="8"/>
      <c r="AP38" s="8"/>
      <c r="AQ38" s="8"/>
      <c r="AR38" s="8"/>
    </row>
    <row r="39" spans="3:45" x14ac:dyDescent="0.25">
      <c r="AB39" s="8"/>
      <c r="AC39" s="8"/>
      <c r="AD39" s="8"/>
      <c r="AE39" s="8"/>
      <c r="AF39" s="8"/>
      <c r="AG39" s="10"/>
      <c r="AH39" s="62"/>
      <c r="AI39" s="63"/>
      <c r="AJ39" s="63"/>
      <c r="AK39" s="63"/>
      <c r="AL39" s="64"/>
      <c r="AM39" s="7"/>
      <c r="AN39" s="8"/>
      <c r="AO39" s="8"/>
      <c r="AP39" s="8"/>
      <c r="AQ39" s="8"/>
      <c r="AR39" s="8"/>
    </row>
    <row r="40" spans="3:45" x14ac:dyDescent="0.25">
      <c r="AB40" s="8"/>
      <c r="AC40" s="8"/>
      <c r="AD40" s="8"/>
      <c r="AE40" s="8"/>
      <c r="AF40" s="8"/>
      <c r="AG40" s="10"/>
      <c r="AL40" s="8"/>
      <c r="AM40" s="7"/>
      <c r="AN40" s="8"/>
      <c r="AO40" s="8"/>
      <c r="AP40" s="8"/>
      <c r="AQ40" s="8"/>
      <c r="AR40" s="8"/>
    </row>
    <row r="41" spans="3:45" x14ac:dyDescent="0.25">
      <c r="AB41" s="8"/>
      <c r="AC41" s="8"/>
      <c r="AD41" s="8"/>
      <c r="AE41" s="8"/>
      <c r="AF41" s="8"/>
      <c r="AG41" s="10"/>
      <c r="AL41" s="8"/>
      <c r="AM41" s="7"/>
      <c r="AN41" s="8"/>
      <c r="AO41" s="8"/>
      <c r="AP41" s="8"/>
      <c r="AQ41" s="8"/>
      <c r="AR41" s="8"/>
    </row>
    <row r="43" spans="3:45" x14ac:dyDescent="0.25">
      <c r="I43" s="32" t="s">
        <v>124</v>
      </c>
      <c r="AJ43" s="25" t="s">
        <v>133</v>
      </c>
      <c r="AK43" s="65">
        <f>SUM(AH25,AM31,AH38,AB31)</f>
        <v>113</v>
      </c>
      <c r="AL43" s="65"/>
    </row>
    <row r="44" spans="3:45" x14ac:dyDescent="0.25">
      <c r="I44" s="58" t="str">
        <f>I5</f>
        <v>Oak St</v>
      </c>
      <c r="J44" s="59"/>
      <c r="K44" s="59"/>
      <c r="L44" s="59"/>
      <c r="M44" s="59"/>
      <c r="N44" s="59"/>
      <c r="O44" s="59"/>
      <c r="P44" s="59"/>
    </row>
    <row r="46" spans="3:45" ht="18.75" x14ac:dyDescent="0.3">
      <c r="C46" s="55" t="s">
        <v>128</v>
      </c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Z46" s="55" t="s">
        <v>130</v>
      </c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</row>
    <row r="54" spans="7:41" ht="15" customHeight="1" x14ac:dyDescent="0.25">
      <c r="J54" s="89">
        <f>'OLD Report Summary'!D11</f>
        <v>0</v>
      </c>
      <c r="K54" s="89"/>
      <c r="L54" s="89">
        <f>'OLD Report Summary'!E11</f>
        <v>2</v>
      </c>
      <c r="M54" s="89"/>
      <c r="N54" s="89">
        <f>'OLD Report Summary'!F11</f>
        <v>2</v>
      </c>
      <c r="O54" s="89"/>
      <c r="AG54" s="91">
        <f>'OLD Report Summary'!F12</f>
        <v>52</v>
      </c>
      <c r="AH54" s="91"/>
      <c r="AI54" s="91">
        <f>'OLD Report Summary'!E12</f>
        <v>335</v>
      </c>
      <c r="AJ54" s="91"/>
      <c r="AK54" s="91">
        <f>'OLD Report Summary'!D12</f>
        <v>0</v>
      </c>
      <c r="AL54" s="91"/>
    </row>
    <row r="55" spans="7:41" x14ac:dyDescent="0.25">
      <c r="J55" s="89"/>
      <c r="K55" s="89"/>
      <c r="L55" s="89"/>
      <c r="M55" s="89"/>
      <c r="N55" s="89"/>
      <c r="O55" s="89"/>
      <c r="AG55" s="91"/>
      <c r="AH55" s="91"/>
      <c r="AI55" s="91"/>
      <c r="AJ55" s="91"/>
      <c r="AK55" s="91"/>
      <c r="AL55" s="91"/>
    </row>
    <row r="57" spans="7:41" x14ac:dyDescent="0.25">
      <c r="G57" s="88">
        <f>'OLD Report Summary'!M11</f>
        <v>17</v>
      </c>
      <c r="H57" s="88"/>
      <c r="Q57" s="87">
        <f>'OLD Report Summary'!L11</f>
        <v>0</v>
      </c>
      <c r="R57" s="87"/>
      <c r="AD57" s="92">
        <f>'OLD Report Summary'!M12</f>
        <v>173</v>
      </c>
      <c r="AE57" s="92"/>
      <c r="AN57" s="93">
        <f>'OLD Report Summary'!L12</f>
        <v>0</v>
      </c>
      <c r="AO57" s="93"/>
    </row>
    <row r="58" spans="7:41" ht="15" customHeight="1" x14ac:dyDescent="0.25">
      <c r="G58" s="88"/>
      <c r="H58" s="88"/>
      <c r="Q58" s="87"/>
      <c r="R58" s="87"/>
      <c r="AD58" s="92"/>
      <c r="AE58" s="92"/>
      <c r="AN58" s="93"/>
      <c r="AO58" s="93"/>
    </row>
    <row r="59" spans="7:41" ht="15.75" customHeight="1" x14ac:dyDescent="0.25">
      <c r="G59" s="54"/>
      <c r="H59" s="54"/>
      <c r="Q59" s="53"/>
      <c r="R59" s="53"/>
      <c r="AD59" s="15"/>
      <c r="AE59" s="15"/>
      <c r="AN59" s="14"/>
      <c r="AO59" s="14"/>
    </row>
    <row r="60" spans="7:41" ht="15" customHeight="1" x14ac:dyDescent="0.25">
      <c r="G60" s="85">
        <f>'OLD Report Summary'!N11</f>
        <v>0</v>
      </c>
      <c r="H60" s="85"/>
      <c r="Q60" s="86">
        <f>'OLD Report Summary'!K11</f>
        <v>0</v>
      </c>
      <c r="R60" s="86"/>
      <c r="AD60" s="90">
        <f>'OLD Report Summary'!N12</f>
        <v>0</v>
      </c>
      <c r="AE60" s="90"/>
      <c r="AN60" s="94">
        <f>'OLD Report Summary'!K12</f>
        <v>0</v>
      </c>
      <c r="AO60" s="94"/>
    </row>
    <row r="61" spans="7:41" x14ac:dyDescent="0.25">
      <c r="G61" s="85"/>
      <c r="H61" s="85"/>
      <c r="Q61" s="86"/>
      <c r="R61" s="86"/>
      <c r="AD61" s="90"/>
      <c r="AE61" s="90"/>
      <c r="AN61" s="94"/>
      <c r="AO61" s="94"/>
    </row>
    <row r="62" spans="7:41" x14ac:dyDescent="0.25">
      <c r="G62" s="88">
        <f>'OLD Report Summary'!O11</f>
        <v>1</v>
      </c>
      <c r="H62" s="88"/>
      <c r="Q62" s="87">
        <f>'OLD Report Summary'!J11</f>
        <v>0</v>
      </c>
      <c r="R62" s="87"/>
      <c r="AD62" s="92">
        <f>'OLD Report Summary'!O12</f>
        <v>73</v>
      </c>
      <c r="AE62" s="92"/>
      <c r="AN62" s="93">
        <f>'OLD Report Summary'!J12</f>
        <v>0</v>
      </c>
      <c r="AO62" s="93"/>
    </row>
    <row r="63" spans="7:41" x14ac:dyDescent="0.25">
      <c r="G63" s="88"/>
      <c r="H63" s="88"/>
      <c r="Q63" s="87"/>
      <c r="R63" s="87"/>
      <c r="AD63" s="92"/>
      <c r="AE63" s="92"/>
      <c r="AN63" s="93"/>
      <c r="AO63" s="93"/>
    </row>
    <row r="64" spans="7:41" ht="15" customHeight="1" x14ac:dyDescent="0.25">
      <c r="G64" s="13"/>
      <c r="H64" s="13"/>
      <c r="AD64" s="13"/>
      <c r="AE64" s="13"/>
    </row>
    <row r="66" spans="10:38" x14ac:dyDescent="0.25">
      <c r="J66" s="89">
        <f>'OLD Report Summary'!G11</f>
        <v>1</v>
      </c>
      <c r="K66" s="89"/>
      <c r="L66" s="89">
        <f>'OLD Report Summary'!H11</f>
        <v>10</v>
      </c>
      <c r="M66" s="89"/>
      <c r="N66" s="89">
        <f>'OLD Report Summary'!I11</f>
        <v>0</v>
      </c>
      <c r="O66" s="89"/>
      <c r="AG66" s="91">
        <f>'OLD Report Summary'!G12</f>
        <v>44</v>
      </c>
      <c r="AH66" s="91"/>
      <c r="AI66" s="91">
        <f>'OLD Report Summary'!H12</f>
        <v>500</v>
      </c>
      <c r="AJ66" s="91"/>
      <c r="AK66" s="91">
        <f>'OLD Report Summary'!I12</f>
        <v>0</v>
      </c>
      <c r="AL66" s="91"/>
    </row>
    <row r="67" spans="10:38" x14ac:dyDescent="0.25">
      <c r="J67" s="89"/>
      <c r="K67" s="89"/>
      <c r="L67" s="89"/>
      <c r="M67" s="89"/>
      <c r="N67" s="89"/>
      <c r="O67" s="89"/>
      <c r="AG67" s="91"/>
      <c r="AH67" s="91"/>
      <c r="AI67" s="91"/>
      <c r="AJ67" s="91"/>
      <c r="AK67" s="91"/>
      <c r="AL67" s="91"/>
    </row>
    <row r="73" spans="10:38" x14ac:dyDescent="0.25">
      <c r="L73" s="4"/>
      <c r="M73" s="4"/>
      <c r="N73" s="4"/>
    </row>
    <row r="74" spans="10:38" x14ac:dyDescent="0.25">
      <c r="L74" s="25" t="s">
        <v>131</v>
      </c>
      <c r="M74" s="4">
        <f>SUM(J54:O55,Q57:R63,J66:O67,G57:H63)</f>
        <v>33</v>
      </c>
      <c r="N74" s="4"/>
      <c r="AI74" s="25" t="s">
        <v>132</v>
      </c>
      <c r="AJ74" s="77">
        <f>SUM(AG54:AL55,AN57:AO63,AG66:AL67,AD57:AE63)</f>
        <v>1177</v>
      </c>
      <c r="AK74" s="77"/>
    </row>
  </sheetData>
  <mergeCells count="96">
    <mergeCell ref="I3:M3"/>
    <mergeCell ref="I4:M4"/>
    <mergeCell ref="I5:M5"/>
    <mergeCell ref="I6:M6"/>
    <mergeCell ref="I7:M7"/>
    <mergeCell ref="AN60:AO61"/>
    <mergeCell ref="AD62:AE63"/>
    <mergeCell ref="AN62:AO63"/>
    <mergeCell ref="AG66:AH67"/>
    <mergeCell ref="AI66:AJ67"/>
    <mergeCell ref="AK66:AL67"/>
    <mergeCell ref="Z46:AS46"/>
    <mergeCell ref="AG54:AH55"/>
    <mergeCell ref="AI54:AJ55"/>
    <mergeCell ref="AK54:AL55"/>
    <mergeCell ref="AD57:AE58"/>
    <mergeCell ref="AN57:AO58"/>
    <mergeCell ref="C46:V46"/>
    <mergeCell ref="J54:K55"/>
    <mergeCell ref="L54:M55"/>
    <mergeCell ref="N54:O55"/>
    <mergeCell ref="Q57:R58"/>
    <mergeCell ref="G57:H58"/>
    <mergeCell ref="AJ74:AK74"/>
    <mergeCell ref="G60:H61"/>
    <mergeCell ref="Q60:R61"/>
    <mergeCell ref="Q62:R63"/>
    <mergeCell ref="G62:H63"/>
    <mergeCell ref="J66:K67"/>
    <mergeCell ref="L66:M67"/>
    <mergeCell ref="N66:O67"/>
    <mergeCell ref="AD60:AE61"/>
    <mergeCell ref="B10:E10"/>
    <mergeCell ref="B11:E11"/>
    <mergeCell ref="B12:E12"/>
    <mergeCell ref="F10:H10"/>
    <mergeCell ref="I10:K10"/>
    <mergeCell ref="L10:N10"/>
    <mergeCell ref="O10:Q10"/>
    <mergeCell ref="R10:T10"/>
    <mergeCell ref="U10:W10"/>
    <mergeCell ref="X10:Z10"/>
    <mergeCell ref="AA10:AC10"/>
    <mergeCell ref="AD10:AF10"/>
    <mergeCell ref="AG10:AI10"/>
    <mergeCell ref="AJ10:AL10"/>
    <mergeCell ref="AM10:AO10"/>
    <mergeCell ref="AP10:AR10"/>
    <mergeCell ref="J14:L14"/>
    <mergeCell ref="F11:H11"/>
    <mergeCell ref="F12:H12"/>
    <mergeCell ref="I11:K11"/>
    <mergeCell ref="I12:K12"/>
    <mergeCell ref="L11:N11"/>
    <mergeCell ref="L12:N12"/>
    <mergeCell ref="O11:Q11"/>
    <mergeCell ref="O12:Q12"/>
    <mergeCell ref="R11:T11"/>
    <mergeCell ref="R12:T12"/>
    <mergeCell ref="U11:W11"/>
    <mergeCell ref="U12:W12"/>
    <mergeCell ref="X11:Z11"/>
    <mergeCell ref="X12:Z12"/>
    <mergeCell ref="AP11:AR11"/>
    <mergeCell ref="AP12:AR12"/>
    <mergeCell ref="AA11:AC11"/>
    <mergeCell ref="AA12:AC12"/>
    <mergeCell ref="AD11:AF11"/>
    <mergeCell ref="AD12:AF12"/>
    <mergeCell ref="AG11:AI11"/>
    <mergeCell ref="AG12:AI12"/>
    <mergeCell ref="R16:T16"/>
    <mergeCell ref="AJ11:AL11"/>
    <mergeCell ref="AJ12:AL12"/>
    <mergeCell ref="AM11:AO11"/>
    <mergeCell ref="AM12:AO12"/>
    <mergeCell ref="F16:H16"/>
    <mergeCell ref="C16:E16"/>
    <mergeCell ref="I16:K16"/>
    <mergeCell ref="L16:N16"/>
    <mergeCell ref="O16:Q16"/>
    <mergeCell ref="Z20:AS20"/>
    <mergeCell ref="R17:T17"/>
    <mergeCell ref="C20:V20"/>
    <mergeCell ref="R32:V32"/>
    <mergeCell ref="I44:P44"/>
    <mergeCell ref="C17:E17"/>
    <mergeCell ref="F17:H17"/>
    <mergeCell ref="I17:K17"/>
    <mergeCell ref="L17:N17"/>
    <mergeCell ref="O17:Q17"/>
    <mergeCell ref="AH25:AL26"/>
    <mergeCell ref="AH38:AL39"/>
    <mergeCell ref="AB31:AG33"/>
    <mergeCell ref="AM31:AR33"/>
    <mergeCell ref="AK43:AL43"/>
  </mergeCells>
  <pageMargins left="0.7" right="0.7" top="0.75" bottom="0.75" header="0.3" footer="0.3"/>
  <pageSetup scale="46" orientation="portrait" r:id="rId1"/>
  <ignoredErrors>
    <ignoredError sqref="I7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6"/>
  <sheetViews>
    <sheetView workbookViewId="0">
      <selection sqref="A1:XFD1048576"/>
    </sheetView>
  </sheetViews>
  <sheetFormatPr defaultRowHeight="15" x14ac:dyDescent="0.25"/>
  <sheetData>
    <row r="1" spans="1:16" x14ac:dyDescent="0.25">
      <c r="A1" t="s">
        <v>25</v>
      </c>
    </row>
    <row r="2" spans="1:16" x14ac:dyDescent="0.25">
      <c r="A2" t="s">
        <v>26</v>
      </c>
    </row>
    <row r="4" spans="1:16" x14ac:dyDescent="0.25">
      <c r="A4" t="s">
        <v>27</v>
      </c>
      <c r="B4" t="s">
        <v>141</v>
      </c>
      <c r="C4" t="s">
        <v>146</v>
      </c>
      <c r="F4" t="s">
        <v>28</v>
      </c>
    </row>
    <row r="5" spans="1:16" x14ac:dyDescent="0.25">
      <c r="A5" t="s">
        <v>29</v>
      </c>
      <c r="B5" t="s">
        <v>122</v>
      </c>
      <c r="C5" t="s">
        <v>142</v>
      </c>
      <c r="H5" t="s">
        <v>30</v>
      </c>
      <c r="I5" t="s">
        <v>31</v>
      </c>
      <c r="J5" t="s">
        <v>32</v>
      </c>
      <c r="K5" t="s">
        <v>33</v>
      </c>
      <c r="L5" t="s">
        <v>34</v>
      </c>
      <c r="M5" t="s">
        <v>35</v>
      </c>
      <c r="N5" t="s">
        <v>36</v>
      </c>
    </row>
    <row r="6" spans="1:16" x14ac:dyDescent="0.25">
      <c r="A6" t="s">
        <v>37</v>
      </c>
      <c r="B6">
        <v>13873211</v>
      </c>
      <c r="H6" t="s">
        <v>143</v>
      </c>
      <c r="P6" t="s">
        <v>147</v>
      </c>
    </row>
    <row r="7" spans="1:16" x14ac:dyDescent="0.25">
      <c r="A7" t="s">
        <v>39</v>
      </c>
      <c r="F7" t="s">
        <v>40</v>
      </c>
      <c r="P7" t="s">
        <v>41</v>
      </c>
    </row>
    <row r="8" spans="1:16" x14ac:dyDescent="0.25">
      <c r="A8" t="s">
        <v>1</v>
      </c>
      <c r="B8" s="1">
        <v>42627</v>
      </c>
      <c r="F8" t="s">
        <v>42</v>
      </c>
      <c r="P8" t="s">
        <v>43</v>
      </c>
    </row>
    <row r="9" spans="1:16" x14ac:dyDescent="0.25">
      <c r="A9" t="s">
        <v>44</v>
      </c>
      <c r="F9" t="s">
        <v>45</v>
      </c>
      <c r="P9" t="s">
        <v>46</v>
      </c>
    </row>
    <row r="10" spans="1:16" x14ac:dyDescent="0.25">
      <c r="F10" t="s">
        <v>47</v>
      </c>
      <c r="P10" t="s">
        <v>48</v>
      </c>
    </row>
    <row r="11" spans="1:16" x14ac:dyDescent="0.25">
      <c r="A11" t="s">
        <v>49</v>
      </c>
      <c r="B11" s="2">
        <v>0.70833333333333337</v>
      </c>
      <c r="F11" t="s">
        <v>50</v>
      </c>
      <c r="P11" t="s">
        <v>51</v>
      </c>
    </row>
    <row r="12" spans="1:16" x14ac:dyDescent="0.25">
      <c r="A12" t="s">
        <v>52</v>
      </c>
      <c r="B12" s="2">
        <v>0.75</v>
      </c>
      <c r="F12" t="s">
        <v>53</v>
      </c>
      <c r="P12" t="s">
        <v>54</v>
      </c>
    </row>
    <row r="13" spans="1:16" x14ac:dyDescent="0.25">
      <c r="A13" t="s">
        <v>55</v>
      </c>
      <c r="B13" s="2">
        <v>0.72916666666666663</v>
      </c>
      <c r="F13" t="s">
        <v>56</v>
      </c>
      <c r="G13" t="s">
        <v>145</v>
      </c>
      <c r="P13" t="s">
        <v>57</v>
      </c>
    </row>
    <row r="14" spans="1:16" x14ac:dyDescent="0.25">
      <c r="A14" t="s">
        <v>58</v>
      </c>
      <c r="B14" s="2">
        <v>0.73958333333333337</v>
      </c>
      <c r="F14" t="s">
        <v>147</v>
      </c>
      <c r="M14" t="s">
        <v>144</v>
      </c>
      <c r="N14" t="s">
        <v>38</v>
      </c>
    </row>
    <row r="15" spans="1:16" x14ac:dyDescent="0.25">
      <c r="A15" t="s">
        <v>59</v>
      </c>
      <c r="B15">
        <v>0.87</v>
      </c>
      <c r="H15" t="s">
        <v>60</v>
      </c>
      <c r="I15" t="s">
        <v>61</v>
      </c>
      <c r="J15" t="s">
        <v>62</v>
      </c>
      <c r="K15" t="s">
        <v>63</v>
      </c>
      <c r="L15" t="s">
        <v>64</v>
      </c>
      <c r="M15" t="s">
        <v>65</v>
      </c>
      <c r="N15" t="s">
        <v>66</v>
      </c>
    </row>
    <row r="17" spans="1:21" x14ac:dyDescent="0.25">
      <c r="A17" t="s">
        <v>67</v>
      </c>
    </row>
    <row r="18" spans="1:21" x14ac:dyDescent="0.25">
      <c r="B18" t="s">
        <v>68</v>
      </c>
      <c r="C18" t="s">
        <v>69</v>
      </c>
      <c r="D18" t="s">
        <v>70</v>
      </c>
      <c r="E18" t="s">
        <v>71</v>
      </c>
      <c r="F18" t="s">
        <v>72</v>
      </c>
      <c r="G18" t="s">
        <v>73</v>
      </c>
      <c r="H18" t="s">
        <v>74</v>
      </c>
      <c r="I18" t="s">
        <v>75</v>
      </c>
      <c r="J18" t="s">
        <v>76</v>
      </c>
      <c r="K18" t="s">
        <v>77</v>
      </c>
      <c r="L18" t="s">
        <v>78</v>
      </c>
      <c r="M18" t="s">
        <v>79</v>
      </c>
      <c r="N18" t="s">
        <v>80</v>
      </c>
      <c r="O18" t="s">
        <v>81</v>
      </c>
      <c r="P18" t="s">
        <v>82</v>
      </c>
      <c r="Q18" t="s">
        <v>83</v>
      </c>
      <c r="R18" t="s">
        <v>84</v>
      </c>
      <c r="S18" t="s">
        <v>85</v>
      </c>
      <c r="T18" t="s">
        <v>86</v>
      </c>
      <c r="U18" t="s">
        <v>87</v>
      </c>
    </row>
    <row r="19" spans="1:21" x14ac:dyDescent="0.25">
      <c r="B19">
        <v>30</v>
      </c>
      <c r="C19">
        <v>279</v>
      </c>
      <c r="D19">
        <v>0</v>
      </c>
      <c r="E19">
        <v>18</v>
      </c>
      <c r="F19">
        <v>180</v>
      </c>
      <c r="G19">
        <v>24</v>
      </c>
      <c r="H19">
        <v>99</v>
      </c>
      <c r="I19">
        <v>0</v>
      </c>
      <c r="J19">
        <v>47</v>
      </c>
      <c r="K19">
        <v>0</v>
      </c>
      <c r="L19">
        <v>0</v>
      </c>
      <c r="M19">
        <v>0</v>
      </c>
      <c r="N19">
        <v>309</v>
      </c>
      <c r="O19">
        <v>222</v>
      </c>
      <c r="P19">
        <v>146</v>
      </c>
      <c r="Q19">
        <v>0</v>
      </c>
      <c r="R19">
        <v>396</v>
      </c>
      <c r="S19">
        <v>227</v>
      </c>
      <c r="T19">
        <v>0</v>
      </c>
      <c r="U19">
        <v>54</v>
      </c>
    </row>
    <row r="21" spans="1:21" x14ac:dyDescent="0.25">
      <c r="A21" t="s">
        <v>88</v>
      </c>
    </row>
    <row r="22" spans="1:21" x14ac:dyDescent="0.25">
      <c r="B22" t="s">
        <v>68</v>
      </c>
      <c r="C22" t="s">
        <v>69</v>
      </c>
      <c r="D22" t="s">
        <v>70</v>
      </c>
      <c r="E22" t="s">
        <v>71</v>
      </c>
      <c r="F22" t="s">
        <v>72</v>
      </c>
      <c r="G22" t="s">
        <v>73</v>
      </c>
      <c r="H22" t="s">
        <v>74</v>
      </c>
      <c r="I22" t="s">
        <v>75</v>
      </c>
      <c r="J22" t="s">
        <v>76</v>
      </c>
      <c r="K22" t="s">
        <v>77</v>
      </c>
      <c r="L22" t="s">
        <v>78</v>
      </c>
      <c r="M22" t="s">
        <v>79</v>
      </c>
      <c r="N22" t="s">
        <v>80</v>
      </c>
      <c r="O22" t="s">
        <v>81</v>
      </c>
      <c r="P22" t="s">
        <v>82</v>
      </c>
      <c r="Q22" t="s">
        <v>83</v>
      </c>
      <c r="R22" t="s">
        <v>84</v>
      </c>
      <c r="S22" t="s">
        <v>85</v>
      </c>
      <c r="T22" t="s">
        <v>86</v>
      </c>
      <c r="U22" t="s">
        <v>87</v>
      </c>
    </row>
    <row r="23" spans="1:21" x14ac:dyDescent="0.25">
      <c r="B23">
        <v>6.7</v>
      </c>
      <c r="C23">
        <v>1.8</v>
      </c>
      <c r="D23">
        <v>0</v>
      </c>
      <c r="E23">
        <v>0</v>
      </c>
      <c r="F23">
        <v>0.6</v>
      </c>
      <c r="G23">
        <v>12.5</v>
      </c>
      <c r="H23">
        <v>0</v>
      </c>
      <c r="I23">
        <v>0</v>
      </c>
      <c r="J23">
        <v>6.4</v>
      </c>
      <c r="K23">
        <v>0</v>
      </c>
      <c r="L23">
        <v>0</v>
      </c>
      <c r="M23">
        <v>0</v>
      </c>
      <c r="N23">
        <v>2.2999999999999998</v>
      </c>
      <c r="O23">
        <v>1.8</v>
      </c>
      <c r="P23">
        <v>2.1</v>
      </c>
      <c r="Q23">
        <v>0</v>
      </c>
      <c r="R23">
        <v>1.3</v>
      </c>
      <c r="S23">
        <v>1.8</v>
      </c>
      <c r="T23">
        <v>0</v>
      </c>
      <c r="U23">
        <v>9.3000000000000007</v>
      </c>
    </row>
    <row r="25" spans="1:21" x14ac:dyDescent="0.25">
      <c r="A25" t="s">
        <v>89</v>
      </c>
    </row>
    <row r="26" spans="1:21" x14ac:dyDescent="0.25">
      <c r="B26" t="s">
        <v>90</v>
      </c>
      <c r="C26" t="s">
        <v>91</v>
      </c>
      <c r="D26" t="s">
        <v>92</v>
      </c>
      <c r="E26" t="s">
        <v>93</v>
      </c>
    </row>
    <row r="27" spans="1:21" x14ac:dyDescent="0.25">
      <c r="B27">
        <v>2</v>
      </c>
      <c r="C27">
        <v>4</v>
      </c>
      <c r="D27">
        <v>15</v>
      </c>
      <c r="E27">
        <v>31</v>
      </c>
    </row>
    <row r="29" spans="1:21" x14ac:dyDescent="0.25">
      <c r="A29" t="s">
        <v>94</v>
      </c>
    </row>
    <row r="30" spans="1:21" x14ac:dyDescent="0.25">
      <c r="B30" t="s">
        <v>68</v>
      </c>
      <c r="C30" t="s">
        <v>69</v>
      </c>
      <c r="D30" t="s">
        <v>70</v>
      </c>
      <c r="E30" t="s">
        <v>71</v>
      </c>
      <c r="F30" t="s">
        <v>72</v>
      </c>
      <c r="G30" t="s">
        <v>73</v>
      </c>
      <c r="H30" t="s">
        <v>74</v>
      </c>
      <c r="I30" t="s">
        <v>75</v>
      </c>
      <c r="J30" t="s">
        <v>76</v>
      </c>
      <c r="K30" t="s">
        <v>77</v>
      </c>
      <c r="L30" t="s">
        <v>78</v>
      </c>
      <c r="M30" t="s">
        <v>79</v>
      </c>
    </row>
    <row r="31" spans="1:21" x14ac:dyDescent="0.25">
      <c r="B31">
        <v>0</v>
      </c>
      <c r="C31">
        <v>7</v>
      </c>
      <c r="D31">
        <v>0</v>
      </c>
      <c r="E31">
        <v>0</v>
      </c>
      <c r="F31">
        <v>1</v>
      </c>
      <c r="G31">
        <v>2</v>
      </c>
      <c r="H31">
        <v>11</v>
      </c>
      <c r="I31">
        <v>0</v>
      </c>
      <c r="J31">
        <v>1</v>
      </c>
      <c r="K31">
        <v>0</v>
      </c>
      <c r="L31">
        <v>0</v>
      </c>
      <c r="M31">
        <v>0</v>
      </c>
    </row>
    <row r="33" spans="1:23" x14ac:dyDescent="0.25">
      <c r="A33" t="s">
        <v>95</v>
      </c>
    </row>
    <row r="34" spans="1:23" x14ac:dyDescent="0.25">
      <c r="A34" t="s">
        <v>96</v>
      </c>
      <c r="B34" t="s">
        <v>68</v>
      </c>
      <c r="C34" t="s">
        <v>69</v>
      </c>
      <c r="D34" t="s">
        <v>70</v>
      </c>
      <c r="E34" t="s">
        <v>97</v>
      </c>
      <c r="F34" t="s">
        <v>98</v>
      </c>
      <c r="G34" t="s">
        <v>71</v>
      </c>
      <c r="H34" t="s">
        <v>72</v>
      </c>
      <c r="I34" t="s">
        <v>73</v>
      </c>
      <c r="J34" t="s">
        <v>99</v>
      </c>
      <c r="K34" t="s">
        <v>100</v>
      </c>
      <c r="L34" t="s">
        <v>74</v>
      </c>
      <c r="M34" t="s">
        <v>75</v>
      </c>
      <c r="N34" t="s">
        <v>76</v>
      </c>
      <c r="O34" t="s">
        <v>101</v>
      </c>
      <c r="P34" t="s">
        <v>102</v>
      </c>
      <c r="Q34" t="s">
        <v>77</v>
      </c>
      <c r="R34" t="s">
        <v>78</v>
      </c>
      <c r="S34" t="s">
        <v>79</v>
      </c>
      <c r="T34" t="s">
        <v>103</v>
      </c>
      <c r="U34" t="s">
        <v>104</v>
      </c>
      <c r="V34" t="s">
        <v>6</v>
      </c>
    </row>
    <row r="35" spans="1:23" x14ac:dyDescent="0.25">
      <c r="A35" t="s">
        <v>105</v>
      </c>
      <c r="B35">
        <v>48</v>
      </c>
      <c r="C35">
        <v>284</v>
      </c>
      <c r="D35">
        <v>0</v>
      </c>
      <c r="E35">
        <v>0</v>
      </c>
      <c r="F35">
        <v>0</v>
      </c>
      <c r="G35">
        <v>0</v>
      </c>
      <c r="H35">
        <v>228</v>
      </c>
      <c r="I35">
        <v>36</v>
      </c>
      <c r="J35">
        <v>24</v>
      </c>
      <c r="K35">
        <v>0</v>
      </c>
      <c r="L35">
        <v>72</v>
      </c>
      <c r="M35">
        <v>0</v>
      </c>
      <c r="N35">
        <v>84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776</v>
      </c>
    </row>
    <row r="36" spans="1:23" x14ac:dyDescent="0.25">
      <c r="A36" t="s">
        <v>106</v>
      </c>
      <c r="B36">
        <v>0</v>
      </c>
      <c r="C36">
        <v>12</v>
      </c>
      <c r="D36">
        <v>0</v>
      </c>
      <c r="G36">
        <v>0</v>
      </c>
      <c r="H36">
        <v>4</v>
      </c>
      <c r="I36">
        <v>0</v>
      </c>
      <c r="L36">
        <v>0</v>
      </c>
      <c r="M36">
        <v>0</v>
      </c>
      <c r="N36">
        <v>12</v>
      </c>
      <c r="Q36">
        <v>0</v>
      </c>
      <c r="R36">
        <v>0</v>
      </c>
      <c r="S36">
        <v>0</v>
      </c>
      <c r="V36">
        <v>28</v>
      </c>
    </row>
    <row r="37" spans="1:23" x14ac:dyDescent="0.25">
      <c r="A37" t="s">
        <v>22</v>
      </c>
      <c r="C37">
        <v>8</v>
      </c>
      <c r="H37">
        <v>0</v>
      </c>
      <c r="M37">
        <v>32</v>
      </c>
      <c r="R37">
        <v>36</v>
      </c>
      <c r="V37">
        <v>76</v>
      </c>
    </row>
    <row r="38" spans="1:23" x14ac:dyDescent="0.25">
      <c r="A38" t="s">
        <v>23</v>
      </c>
      <c r="B38">
        <v>0</v>
      </c>
      <c r="C38">
        <v>2</v>
      </c>
      <c r="D38">
        <v>0</v>
      </c>
      <c r="G38">
        <v>0</v>
      </c>
      <c r="H38">
        <v>0</v>
      </c>
      <c r="I38">
        <v>0</v>
      </c>
      <c r="L38">
        <v>5</v>
      </c>
      <c r="M38">
        <v>0</v>
      </c>
      <c r="N38">
        <v>0</v>
      </c>
      <c r="Q38">
        <v>0</v>
      </c>
      <c r="R38">
        <v>0</v>
      </c>
      <c r="S38">
        <v>0</v>
      </c>
      <c r="V38">
        <v>7</v>
      </c>
    </row>
    <row r="40" spans="1:23" x14ac:dyDescent="0.25">
      <c r="A40" t="s">
        <v>107</v>
      </c>
    </row>
    <row r="41" spans="1:23" x14ac:dyDescent="0.25">
      <c r="A41" t="s">
        <v>108</v>
      </c>
      <c r="B41" t="s">
        <v>13</v>
      </c>
      <c r="C41" t="s">
        <v>14</v>
      </c>
      <c r="D41" t="s">
        <v>15</v>
      </c>
      <c r="E41" t="s">
        <v>109</v>
      </c>
      <c r="F41" t="s">
        <v>110</v>
      </c>
      <c r="G41" t="s">
        <v>10</v>
      </c>
      <c r="H41" t="s">
        <v>11</v>
      </c>
      <c r="I41" t="s">
        <v>12</v>
      </c>
      <c r="J41" t="s">
        <v>111</v>
      </c>
      <c r="K41" t="s">
        <v>112</v>
      </c>
      <c r="L41" t="s">
        <v>19</v>
      </c>
      <c r="M41" t="s">
        <v>20</v>
      </c>
      <c r="N41" t="s">
        <v>21</v>
      </c>
      <c r="O41" t="s">
        <v>113</v>
      </c>
      <c r="P41" t="s">
        <v>114</v>
      </c>
      <c r="Q41" t="s">
        <v>16</v>
      </c>
      <c r="R41" t="s">
        <v>17</v>
      </c>
      <c r="S41" t="s">
        <v>18</v>
      </c>
      <c r="T41" t="s">
        <v>115</v>
      </c>
      <c r="U41" t="s">
        <v>116</v>
      </c>
      <c r="V41" t="s">
        <v>6</v>
      </c>
      <c r="W41" t="s">
        <v>7</v>
      </c>
    </row>
    <row r="42" spans="1:23" x14ac:dyDescent="0.25">
      <c r="A42" s="2">
        <v>0.66666666666666663</v>
      </c>
      <c r="B42">
        <v>1</v>
      </c>
      <c r="C42">
        <v>7</v>
      </c>
      <c r="D42">
        <v>0</v>
      </c>
      <c r="E42">
        <v>0</v>
      </c>
      <c r="F42">
        <v>0</v>
      </c>
      <c r="G42">
        <v>0</v>
      </c>
      <c r="H42">
        <v>6</v>
      </c>
      <c r="I42">
        <v>2</v>
      </c>
      <c r="J42">
        <v>0</v>
      </c>
      <c r="K42">
        <v>0</v>
      </c>
      <c r="L42">
        <v>6</v>
      </c>
      <c r="M42">
        <v>0</v>
      </c>
      <c r="N42">
        <v>1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23</v>
      </c>
    </row>
    <row r="43" spans="1:23" x14ac:dyDescent="0.25">
      <c r="A43" s="2">
        <v>0.67013888888888884</v>
      </c>
      <c r="B43">
        <v>0</v>
      </c>
      <c r="C43">
        <v>15</v>
      </c>
      <c r="D43">
        <v>0</v>
      </c>
      <c r="E43">
        <v>0</v>
      </c>
      <c r="F43">
        <v>0</v>
      </c>
      <c r="G43">
        <v>0</v>
      </c>
      <c r="H43">
        <v>22</v>
      </c>
      <c r="I43">
        <v>0</v>
      </c>
      <c r="J43">
        <v>0</v>
      </c>
      <c r="K43">
        <v>0</v>
      </c>
      <c r="L43">
        <v>7</v>
      </c>
      <c r="M43">
        <v>0</v>
      </c>
      <c r="N43">
        <v>1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45</v>
      </c>
    </row>
    <row r="44" spans="1:23" x14ac:dyDescent="0.25">
      <c r="A44" s="2">
        <v>0.67361111111111116</v>
      </c>
      <c r="B44">
        <v>1</v>
      </c>
      <c r="C44">
        <v>24</v>
      </c>
      <c r="D44">
        <v>0</v>
      </c>
      <c r="E44">
        <v>0</v>
      </c>
      <c r="F44">
        <v>0</v>
      </c>
      <c r="G44">
        <v>0</v>
      </c>
      <c r="H44">
        <v>20</v>
      </c>
      <c r="I44">
        <v>4</v>
      </c>
      <c r="J44">
        <v>0</v>
      </c>
      <c r="K44">
        <v>0</v>
      </c>
      <c r="L44">
        <v>7</v>
      </c>
      <c r="M44">
        <v>0</v>
      </c>
      <c r="N44">
        <v>2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58</v>
      </c>
    </row>
    <row r="45" spans="1:23" x14ac:dyDescent="0.25">
      <c r="A45" s="2">
        <v>0.67708333333333337</v>
      </c>
      <c r="B45">
        <v>0</v>
      </c>
      <c r="C45">
        <v>23</v>
      </c>
      <c r="D45">
        <v>0</v>
      </c>
      <c r="E45">
        <v>0</v>
      </c>
      <c r="F45">
        <v>0</v>
      </c>
      <c r="G45">
        <v>0</v>
      </c>
      <c r="H45">
        <v>15</v>
      </c>
      <c r="I45">
        <v>5</v>
      </c>
      <c r="J45">
        <v>0</v>
      </c>
      <c r="K45">
        <v>0</v>
      </c>
      <c r="L45">
        <v>4</v>
      </c>
      <c r="M45">
        <v>0</v>
      </c>
      <c r="N45">
        <v>2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49</v>
      </c>
    </row>
    <row r="46" spans="1:23" x14ac:dyDescent="0.25">
      <c r="A46" s="2">
        <v>0.68055555555555547</v>
      </c>
      <c r="B46">
        <v>1</v>
      </c>
      <c r="C46">
        <v>17</v>
      </c>
      <c r="D46">
        <v>0</v>
      </c>
      <c r="E46">
        <v>0</v>
      </c>
      <c r="F46">
        <v>0</v>
      </c>
      <c r="G46">
        <v>0</v>
      </c>
      <c r="H46">
        <v>13</v>
      </c>
      <c r="I46">
        <v>0</v>
      </c>
      <c r="J46">
        <v>0</v>
      </c>
      <c r="K46">
        <v>0</v>
      </c>
      <c r="L46">
        <v>7</v>
      </c>
      <c r="M46">
        <v>0</v>
      </c>
      <c r="N46">
        <v>5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43</v>
      </c>
    </row>
    <row r="47" spans="1:23" x14ac:dyDescent="0.25">
      <c r="A47" s="2">
        <v>0.68402777777777779</v>
      </c>
      <c r="B47">
        <v>2</v>
      </c>
      <c r="C47">
        <v>24</v>
      </c>
      <c r="D47">
        <v>0</v>
      </c>
      <c r="E47">
        <v>0</v>
      </c>
      <c r="F47">
        <v>0</v>
      </c>
      <c r="G47">
        <v>0</v>
      </c>
      <c r="H47">
        <v>14</v>
      </c>
      <c r="I47">
        <v>4</v>
      </c>
      <c r="J47">
        <v>0</v>
      </c>
      <c r="K47">
        <v>0</v>
      </c>
      <c r="L47">
        <v>6</v>
      </c>
      <c r="M47">
        <v>0</v>
      </c>
      <c r="N47">
        <v>3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53</v>
      </c>
    </row>
    <row r="48" spans="1:23" x14ac:dyDescent="0.25">
      <c r="A48" s="2">
        <v>0.6875</v>
      </c>
      <c r="B48">
        <v>2</v>
      </c>
      <c r="C48">
        <v>18</v>
      </c>
      <c r="D48">
        <v>0</v>
      </c>
      <c r="E48">
        <v>0</v>
      </c>
      <c r="F48">
        <v>0</v>
      </c>
      <c r="G48">
        <v>0</v>
      </c>
      <c r="H48">
        <v>12</v>
      </c>
      <c r="I48">
        <v>1</v>
      </c>
      <c r="J48">
        <v>2</v>
      </c>
      <c r="K48">
        <v>0</v>
      </c>
      <c r="L48">
        <v>7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42</v>
      </c>
    </row>
    <row r="49" spans="1:23" x14ac:dyDescent="0.25">
      <c r="A49" s="2">
        <v>0.69097222222222221</v>
      </c>
      <c r="B49">
        <v>1</v>
      </c>
      <c r="C49">
        <v>14</v>
      </c>
      <c r="D49">
        <v>0</v>
      </c>
      <c r="E49">
        <v>0</v>
      </c>
      <c r="F49">
        <v>0</v>
      </c>
      <c r="G49">
        <v>0</v>
      </c>
      <c r="H49">
        <v>7</v>
      </c>
      <c r="I49">
        <v>2</v>
      </c>
      <c r="J49">
        <v>1</v>
      </c>
      <c r="K49">
        <v>0</v>
      </c>
      <c r="L49">
        <v>5</v>
      </c>
      <c r="M49">
        <v>0</v>
      </c>
      <c r="N49">
        <v>3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33</v>
      </c>
    </row>
    <row r="50" spans="1:23" x14ac:dyDescent="0.25">
      <c r="A50" s="2">
        <v>0.69444444444444453</v>
      </c>
      <c r="B50">
        <v>2</v>
      </c>
      <c r="C50">
        <v>18</v>
      </c>
      <c r="D50">
        <v>0</v>
      </c>
      <c r="E50">
        <v>0</v>
      </c>
      <c r="F50">
        <v>0</v>
      </c>
      <c r="G50">
        <v>0</v>
      </c>
      <c r="H50">
        <v>14</v>
      </c>
      <c r="I50">
        <v>3</v>
      </c>
      <c r="J50">
        <v>1</v>
      </c>
      <c r="K50">
        <v>0</v>
      </c>
      <c r="L50">
        <v>7</v>
      </c>
      <c r="M50">
        <v>0</v>
      </c>
      <c r="N50">
        <v>4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49</v>
      </c>
    </row>
    <row r="51" spans="1:23" x14ac:dyDescent="0.25">
      <c r="A51" s="2">
        <v>0.69791666666666663</v>
      </c>
      <c r="B51">
        <v>1</v>
      </c>
      <c r="C51">
        <v>22</v>
      </c>
      <c r="D51">
        <v>0</v>
      </c>
      <c r="E51">
        <v>0</v>
      </c>
      <c r="F51">
        <v>0</v>
      </c>
      <c r="G51">
        <v>0</v>
      </c>
      <c r="H51">
        <v>11</v>
      </c>
      <c r="I51">
        <v>3</v>
      </c>
      <c r="J51">
        <v>2</v>
      </c>
      <c r="K51">
        <v>0</v>
      </c>
      <c r="L51">
        <v>6</v>
      </c>
      <c r="M51">
        <v>0</v>
      </c>
      <c r="N51">
        <v>2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47</v>
      </c>
    </row>
    <row r="52" spans="1:23" x14ac:dyDescent="0.25">
      <c r="A52" s="2">
        <v>0.70138888888888884</v>
      </c>
      <c r="B52">
        <v>1</v>
      </c>
      <c r="C52">
        <v>24</v>
      </c>
      <c r="D52">
        <v>0</v>
      </c>
      <c r="E52">
        <v>0</v>
      </c>
      <c r="F52">
        <v>0</v>
      </c>
      <c r="G52">
        <v>0</v>
      </c>
      <c r="H52">
        <v>10</v>
      </c>
      <c r="I52">
        <v>1</v>
      </c>
      <c r="J52">
        <v>0</v>
      </c>
      <c r="K52">
        <v>0</v>
      </c>
      <c r="L52">
        <v>6</v>
      </c>
      <c r="M52">
        <v>0</v>
      </c>
      <c r="N52">
        <v>1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43</v>
      </c>
    </row>
    <row r="53" spans="1:23" x14ac:dyDescent="0.25">
      <c r="A53" s="2">
        <v>0.70486111111111116</v>
      </c>
      <c r="B53">
        <v>2</v>
      </c>
      <c r="C53">
        <v>15</v>
      </c>
      <c r="D53">
        <v>0</v>
      </c>
      <c r="E53">
        <v>0</v>
      </c>
      <c r="F53">
        <v>0</v>
      </c>
      <c r="G53">
        <v>0</v>
      </c>
      <c r="H53">
        <v>11</v>
      </c>
      <c r="I53">
        <v>3</v>
      </c>
      <c r="J53">
        <v>0</v>
      </c>
      <c r="K53">
        <v>0</v>
      </c>
      <c r="L53">
        <v>6</v>
      </c>
      <c r="M53">
        <v>0</v>
      </c>
      <c r="N53">
        <v>2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39</v>
      </c>
      <c r="W53">
        <v>524</v>
      </c>
    </row>
    <row r="54" spans="1:23" x14ac:dyDescent="0.25">
      <c r="A54" s="2">
        <v>0.70833333333333337</v>
      </c>
      <c r="B54">
        <v>2</v>
      </c>
      <c r="C54">
        <v>20</v>
      </c>
      <c r="D54">
        <v>0</v>
      </c>
      <c r="E54">
        <v>0</v>
      </c>
      <c r="F54">
        <v>0</v>
      </c>
      <c r="G54">
        <v>0</v>
      </c>
      <c r="H54">
        <v>6</v>
      </c>
      <c r="I54">
        <v>3</v>
      </c>
      <c r="J54">
        <v>2</v>
      </c>
      <c r="K54">
        <v>0</v>
      </c>
      <c r="L54">
        <v>9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42</v>
      </c>
      <c r="W54">
        <v>543</v>
      </c>
    </row>
    <row r="55" spans="1:23" x14ac:dyDescent="0.25">
      <c r="A55" s="2">
        <v>0.71180555555555547</v>
      </c>
      <c r="B55">
        <v>0</v>
      </c>
      <c r="C55">
        <v>22</v>
      </c>
      <c r="D55">
        <v>0</v>
      </c>
      <c r="E55">
        <v>0</v>
      </c>
      <c r="F55">
        <v>0</v>
      </c>
      <c r="G55">
        <v>0</v>
      </c>
      <c r="H55">
        <v>13</v>
      </c>
      <c r="I55">
        <v>2</v>
      </c>
      <c r="J55">
        <v>3</v>
      </c>
      <c r="K55">
        <v>0</v>
      </c>
      <c r="L55">
        <v>9</v>
      </c>
      <c r="M55">
        <v>0</v>
      </c>
      <c r="N55">
        <v>3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52</v>
      </c>
      <c r="W55">
        <v>550</v>
      </c>
    </row>
    <row r="56" spans="1:23" x14ac:dyDescent="0.25">
      <c r="A56" s="2">
        <v>0.71527777777777779</v>
      </c>
      <c r="B56">
        <v>1</v>
      </c>
      <c r="C56">
        <v>29</v>
      </c>
      <c r="D56">
        <v>0</v>
      </c>
      <c r="E56">
        <v>0</v>
      </c>
      <c r="F56">
        <v>0</v>
      </c>
      <c r="G56">
        <v>0</v>
      </c>
      <c r="H56">
        <v>12</v>
      </c>
      <c r="I56">
        <v>3</v>
      </c>
      <c r="J56">
        <v>1</v>
      </c>
      <c r="K56">
        <v>0</v>
      </c>
      <c r="L56">
        <v>11</v>
      </c>
      <c r="M56">
        <v>0</v>
      </c>
      <c r="N56">
        <v>2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59</v>
      </c>
      <c r="W56">
        <v>551</v>
      </c>
    </row>
    <row r="57" spans="1:23" x14ac:dyDescent="0.25">
      <c r="A57" s="2">
        <v>0.71875</v>
      </c>
      <c r="B57">
        <v>1</v>
      </c>
      <c r="C57">
        <v>10</v>
      </c>
      <c r="D57">
        <v>0</v>
      </c>
      <c r="E57">
        <v>0</v>
      </c>
      <c r="F57">
        <v>0</v>
      </c>
      <c r="G57">
        <v>0</v>
      </c>
      <c r="H57">
        <v>13</v>
      </c>
      <c r="I57">
        <v>3</v>
      </c>
      <c r="J57">
        <v>0</v>
      </c>
      <c r="K57">
        <v>0</v>
      </c>
      <c r="L57">
        <v>8</v>
      </c>
      <c r="M57">
        <v>0</v>
      </c>
      <c r="N57">
        <v>1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36</v>
      </c>
      <c r="W57">
        <v>538</v>
      </c>
    </row>
    <row r="58" spans="1:23" x14ac:dyDescent="0.25">
      <c r="A58" s="2">
        <v>0.72222222222222221</v>
      </c>
      <c r="B58">
        <v>1</v>
      </c>
      <c r="C58">
        <v>18</v>
      </c>
      <c r="D58">
        <v>0</v>
      </c>
      <c r="E58">
        <v>0</v>
      </c>
      <c r="F58">
        <v>0</v>
      </c>
      <c r="G58">
        <v>0</v>
      </c>
      <c r="H58">
        <v>8</v>
      </c>
      <c r="I58">
        <v>1</v>
      </c>
      <c r="J58">
        <v>0</v>
      </c>
      <c r="K58">
        <v>0</v>
      </c>
      <c r="L58">
        <v>10</v>
      </c>
      <c r="M58">
        <v>0</v>
      </c>
      <c r="N58">
        <v>2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40</v>
      </c>
      <c r="W58">
        <v>535</v>
      </c>
    </row>
    <row r="59" spans="1:23" x14ac:dyDescent="0.25">
      <c r="A59" s="2">
        <v>0.72569444444444453</v>
      </c>
      <c r="B59">
        <v>4</v>
      </c>
      <c r="C59">
        <v>27</v>
      </c>
      <c r="D59">
        <v>0</v>
      </c>
      <c r="E59">
        <v>0</v>
      </c>
      <c r="F59">
        <v>0</v>
      </c>
      <c r="G59">
        <v>0</v>
      </c>
      <c r="H59">
        <v>14</v>
      </c>
      <c r="I59">
        <v>0</v>
      </c>
      <c r="J59">
        <v>3</v>
      </c>
      <c r="K59">
        <v>0</v>
      </c>
      <c r="L59">
        <v>13</v>
      </c>
      <c r="M59">
        <v>0</v>
      </c>
      <c r="N59">
        <v>4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65</v>
      </c>
      <c r="W59">
        <v>547</v>
      </c>
    </row>
    <row r="60" spans="1:23" x14ac:dyDescent="0.25">
      <c r="A60" s="2">
        <v>0.72916666666666663</v>
      </c>
      <c r="B60">
        <v>2</v>
      </c>
      <c r="C60">
        <v>24</v>
      </c>
      <c r="D60">
        <v>0</v>
      </c>
      <c r="E60">
        <v>0</v>
      </c>
      <c r="F60">
        <v>0</v>
      </c>
      <c r="G60">
        <v>0</v>
      </c>
      <c r="H60">
        <v>18</v>
      </c>
      <c r="I60">
        <v>2</v>
      </c>
      <c r="J60">
        <v>3</v>
      </c>
      <c r="K60">
        <v>0</v>
      </c>
      <c r="L60">
        <v>8</v>
      </c>
      <c r="M60">
        <v>0</v>
      </c>
      <c r="N60">
        <v>11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68</v>
      </c>
      <c r="W60">
        <v>573</v>
      </c>
    </row>
    <row r="61" spans="1:23" x14ac:dyDescent="0.25">
      <c r="A61" s="2">
        <v>0.73263888888888884</v>
      </c>
      <c r="B61">
        <v>2</v>
      </c>
      <c r="C61">
        <v>19</v>
      </c>
      <c r="D61">
        <v>0</v>
      </c>
      <c r="E61">
        <v>0</v>
      </c>
      <c r="F61">
        <v>0</v>
      </c>
      <c r="G61">
        <v>0</v>
      </c>
      <c r="H61">
        <v>16</v>
      </c>
      <c r="I61">
        <v>5</v>
      </c>
      <c r="J61">
        <v>1</v>
      </c>
      <c r="K61">
        <v>0</v>
      </c>
      <c r="L61">
        <v>8</v>
      </c>
      <c r="M61">
        <v>0</v>
      </c>
      <c r="N61">
        <v>4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55</v>
      </c>
      <c r="W61">
        <v>595</v>
      </c>
    </row>
    <row r="62" spans="1:23" x14ac:dyDescent="0.25">
      <c r="A62" s="2">
        <v>0.73611111111111116</v>
      </c>
      <c r="B62">
        <v>8</v>
      </c>
      <c r="C62">
        <v>28</v>
      </c>
      <c r="D62">
        <v>0</v>
      </c>
      <c r="E62">
        <v>0</v>
      </c>
      <c r="F62">
        <v>0</v>
      </c>
      <c r="G62">
        <v>0</v>
      </c>
      <c r="H62">
        <v>23</v>
      </c>
      <c r="I62">
        <v>2</v>
      </c>
      <c r="J62">
        <v>2</v>
      </c>
      <c r="K62">
        <v>0</v>
      </c>
      <c r="L62">
        <v>2</v>
      </c>
      <c r="M62">
        <v>0</v>
      </c>
      <c r="N62">
        <v>6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71</v>
      </c>
      <c r="W62">
        <v>617</v>
      </c>
    </row>
    <row r="63" spans="1:23" x14ac:dyDescent="0.25">
      <c r="A63" s="2">
        <v>0.73958333333333337</v>
      </c>
      <c r="B63">
        <v>4</v>
      </c>
      <c r="C63">
        <v>26</v>
      </c>
      <c r="D63">
        <v>0</v>
      </c>
      <c r="E63">
        <v>0</v>
      </c>
      <c r="F63">
        <v>0</v>
      </c>
      <c r="G63">
        <v>0</v>
      </c>
      <c r="H63">
        <v>12</v>
      </c>
      <c r="I63">
        <v>1</v>
      </c>
      <c r="J63">
        <v>0</v>
      </c>
      <c r="K63">
        <v>0</v>
      </c>
      <c r="L63">
        <v>6</v>
      </c>
      <c r="M63">
        <v>0</v>
      </c>
      <c r="N63">
        <v>6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55</v>
      </c>
      <c r="W63">
        <v>625</v>
      </c>
    </row>
    <row r="64" spans="1:23" x14ac:dyDescent="0.25">
      <c r="A64" s="2">
        <v>0.74305555555555547</v>
      </c>
      <c r="B64">
        <v>2</v>
      </c>
      <c r="C64">
        <v>25</v>
      </c>
      <c r="D64">
        <v>0</v>
      </c>
      <c r="E64">
        <v>0</v>
      </c>
      <c r="F64">
        <v>0</v>
      </c>
      <c r="G64">
        <v>0</v>
      </c>
      <c r="H64">
        <v>16</v>
      </c>
      <c r="I64">
        <v>1</v>
      </c>
      <c r="J64">
        <v>1</v>
      </c>
      <c r="K64">
        <v>0</v>
      </c>
      <c r="L64">
        <v>9</v>
      </c>
      <c r="M64">
        <v>0</v>
      </c>
      <c r="N64">
        <v>6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60</v>
      </c>
      <c r="W64">
        <v>642</v>
      </c>
    </row>
    <row r="65" spans="1:23" x14ac:dyDescent="0.25">
      <c r="A65" s="2">
        <v>0.74652777777777779</v>
      </c>
      <c r="B65">
        <v>3</v>
      </c>
      <c r="C65">
        <v>31</v>
      </c>
      <c r="D65">
        <v>0</v>
      </c>
      <c r="E65">
        <v>0</v>
      </c>
      <c r="F65">
        <v>0</v>
      </c>
      <c r="G65">
        <v>0</v>
      </c>
      <c r="H65">
        <v>29</v>
      </c>
      <c r="I65">
        <v>1</v>
      </c>
      <c r="J65">
        <v>2</v>
      </c>
      <c r="K65">
        <v>0</v>
      </c>
      <c r="L65">
        <v>6</v>
      </c>
      <c r="M65">
        <v>0</v>
      </c>
      <c r="N65">
        <v>2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74</v>
      </c>
      <c r="W65">
        <v>677</v>
      </c>
    </row>
    <row r="67" spans="1:23" x14ac:dyDescent="0.25">
      <c r="A67" t="s">
        <v>117</v>
      </c>
    </row>
    <row r="68" spans="1:23" x14ac:dyDescent="0.25">
      <c r="A68" t="s">
        <v>108</v>
      </c>
      <c r="B68" t="s">
        <v>13</v>
      </c>
      <c r="C68" t="s">
        <v>14</v>
      </c>
      <c r="D68" t="s">
        <v>15</v>
      </c>
      <c r="E68" t="s">
        <v>10</v>
      </c>
      <c r="F68" t="s">
        <v>11</v>
      </c>
      <c r="G68" t="s">
        <v>12</v>
      </c>
      <c r="H68" t="s">
        <v>19</v>
      </c>
      <c r="I68" t="s">
        <v>20</v>
      </c>
      <c r="J68" t="s">
        <v>21</v>
      </c>
      <c r="K68" t="s">
        <v>16</v>
      </c>
      <c r="L68" t="s">
        <v>17</v>
      </c>
      <c r="M68" t="s">
        <v>18</v>
      </c>
      <c r="N68" t="s">
        <v>6</v>
      </c>
    </row>
    <row r="69" spans="1:23" x14ac:dyDescent="0.25">
      <c r="A69" s="2">
        <v>0.66666666666666663</v>
      </c>
      <c r="B69">
        <v>0</v>
      </c>
      <c r="C69">
        <v>0</v>
      </c>
      <c r="D69">
        <v>0</v>
      </c>
      <c r="E69">
        <v>0</v>
      </c>
      <c r="F69">
        <v>0</v>
      </c>
      <c r="G69">
        <v>1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1</v>
      </c>
    </row>
    <row r="70" spans="1:23" x14ac:dyDescent="0.25">
      <c r="A70" s="2">
        <v>0.67013888888888884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</row>
    <row r="71" spans="1:23" x14ac:dyDescent="0.25">
      <c r="A71" s="2">
        <v>0.67361111111111116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1</v>
      </c>
      <c r="I71">
        <v>0</v>
      </c>
      <c r="J71">
        <v>0</v>
      </c>
      <c r="K71">
        <v>0</v>
      </c>
      <c r="L71">
        <v>0</v>
      </c>
      <c r="M71">
        <v>0</v>
      </c>
      <c r="N71">
        <v>1</v>
      </c>
    </row>
    <row r="72" spans="1:23" x14ac:dyDescent="0.25">
      <c r="A72" s="2">
        <v>0.67708333333333337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</row>
    <row r="73" spans="1:23" x14ac:dyDescent="0.25">
      <c r="A73" s="2">
        <v>0.68055555555555547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</row>
    <row r="74" spans="1:23" x14ac:dyDescent="0.25">
      <c r="A74" s="2">
        <v>0.68402777777777779</v>
      </c>
      <c r="B74">
        <v>0</v>
      </c>
      <c r="C74">
        <v>0</v>
      </c>
      <c r="D74">
        <v>0</v>
      </c>
      <c r="E74">
        <v>0</v>
      </c>
      <c r="F74">
        <v>0</v>
      </c>
      <c r="G74">
        <v>1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1</v>
      </c>
    </row>
    <row r="75" spans="1:23" x14ac:dyDescent="0.25">
      <c r="A75" s="2">
        <v>0.6875</v>
      </c>
      <c r="B75">
        <v>0</v>
      </c>
      <c r="C75">
        <v>1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1</v>
      </c>
    </row>
    <row r="76" spans="1:23" x14ac:dyDescent="0.25">
      <c r="A76" s="2">
        <v>0.69097222222222221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</row>
    <row r="77" spans="1:23" x14ac:dyDescent="0.25">
      <c r="A77" s="2">
        <v>0.69444444444444453</v>
      </c>
      <c r="B77">
        <v>0</v>
      </c>
      <c r="C77">
        <v>0</v>
      </c>
      <c r="D77">
        <v>0</v>
      </c>
      <c r="E77">
        <v>0</v>
      </c>
      <c r="F77">
        <v>0</v>
      </c>
      <c r="G77">
        <v>1</v>
      </c>
      <c r="H77">
        <v>1</v>
      </c>
      <c r="I77">
        <v>0</v>
      </c>
      <c r="J77">
        <v>0</v>
      </c>
      <c r="K77">
        <v>0</v>
      </c>
      <c r="L77">
        <v>0</v>
      </c>
      <c r="M77">
        <v>0</v>
      </c>
      <c r="N77">
        <v>2</v>
      </c>
    </row>
    <row r="78" spans="1:23" x14ac:dyDescent="0.25">
      <c r="A78" s="2">
        <v>0.69791666666666663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</row>
    <row r="79" spans="1:23" x14ac:dyDescent="0.25">
      <c r="A79" s="2">
        <v>0.70138888888888884</v>
      </c>
      <c r="B79">
        <v>0</v>
      </c>
      <c r="C79">
        <v>1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1</v>
      </c>
    </row>
    <row r="80" spans="1:23" x14ac:dyDescent="0.25">
      <c r="A80" s="2">
        <v>0.70486111111111116</v>
      </c>
      <c r="B80">
        <v>0</v>
      </c>
      <c r="C80">
        <v>0</v>
      </c>
      <c r="D80">
        <v>0</v>
      </c>
      <c r="E80">
        <v>0</v>
      </c>
      <c r="F80">
        <v>1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1</v>
      </c>
    </row>
    <row r="81" spans="1:14" x14ac:dyDescent="0.25">
      <c r="A81" s="2">
        <v>0.70833333333333337</v>
      </c>
      <c r="B81">
        <v>1</v>
      </c>
      <c r="C81">
        <v>0</v>
      </c>
      <c r="D81">
        <v>0</v>
      </c>
      <c r="E81">
        <v>0</v>
      </c>
      <c r="F81">
        <v>0</v>
      </c>
      <c r="G81">
        <v>1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2</v>
      </c>
    </row>
    <row r="82" spans="1:14" x14ac:dyDescent="0.25">
      <c r="A82" s="2">
        <v>0.71180555555555547</v>
      </c>
      <c r="B82">
        <v>0</v>
      </c>
      <c r="C82">
        <v>0</v>
      </c>
      <c r="D82">
        <v>0</v>
      </c>
      <c r="E82">
        <v>0</v>
      </c>
      <c r="F82">
        <v>0</v>
      </c>
      <c r="G82">
        <v>1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1</v>
      </c>
    </row>
    <row r="83" spans="1:14" x14ac:dyDescent="0.25">
      <c r="A83" s="2">
        <v>0.71527777777777779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</row>
    <row r="84" spans="1:14" x14ac:dyDescent="0.25">
      <c r="A84" s="2">
        <v>0.71875</v>
      </c>
      <c r="B84">
        <v>1</v>
      </c>
      <c r="C84">
        <v>0</v>
      </c>
      <c r="D84">
        <v>0</v>
      </c>
      <c r="E84">
        <v>0</v>
      </c>
      <c r="F84">
        <v>0</v>
      </c>
      <c r="G84">
        <v>1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2</v>
      </c>
    </row>
    <row r="85" spans="1:14" x14ac:dyDescent="0.25">
      <c r="A85" s="2">
        <v>0.72222222222222221</v>
      </c>
      <c r="B85">
        <v>0</v>
      </c>
      <c r="C85">
        <v>1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1</v>
      </c>
    </row>
    <row r="86" spans="1:14" x14ac:dyDescent="0.25">
      <c r="A86" s="2">
        <v>0.72569444444444453</v>
      </c>
      <c r="B86">
        <v>0</v>
      </c>
      <c r="C86">
        <v>1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1</v>
      </c>
    </row>
    <row r="87" spans="1:14" x14ac:dyDescent="0.25">
      <c r="A87" s="2">
        <v>0.72916666666666663</v>
      </c>
      <c r="B87">
        <v>0</v>
      </c>
      <c r="C87">
        <v>0</v>
      </c>
      <c r="D87">
        <v>0</v>
      </c>
      <c r="E87">
        <v>0</v>
      </c>
      <c r="F87">
        <v>1</v>
      </c>
      <c r="G87">
        <v>0</v>
      </c>
      <c r="H87">
        <v>0</v>
      </c>
      <c r="I87">
        <v>0</v>
      </c>
      <c r="J87">
        <v>2</v>
      </c>
      <c r="K87">
        <v>0</v>
      </c>
      <c r="L87">
        <v>0</v>
      </c>
      <c r="M87">
        <v>0</v>
      </c>
      <c r="N87">
        <v>3</v>
      </c>
    </row>
    <row r="88" spans="1:14" x14ac:dyDescent="0.25">
      <c r="A88" s="2">
        <v>0.73263888888888884</v>
      </c>
      <c r="B88">
        <v>0</v>
      </c>
      <c r="C88">
        <v>2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2</v>
      </c>
    </row>
    <row r="89" spans="1:14" x14ac:dyDescent="0.25">
      <c r="A89" s="2">
        <v>0.73611111111111116</v>
      </c>
      <c r="B89">
        <v>0</v>
      </c>
      <c r="C89">
        <v>1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1</v>
      </c>
      <c r="K89">
        <v>0</v>
      </c>
      <c r="L89">
        <v>0</v>
      </c>
      <c r="M89">
        <v>0</v>
      </c>
      <c r="N89">
        <v>2</v>
      </c>
    </row>
    <row r="90" spans="1:14" x14ac:dyDescent="0.25">
      <c r="A90" s="2">
        <v>0.73958333333333337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</row>
    <row r="91" spans="1:14" x14ac:dyDescent="0.25">
      <c r="A91" s="2">
        <v>0.74305555555555547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</row>
    <row r="92" spans="1:14" x14ac:dyDescent="0.25">
      <c r="A92" s="2">
        <v>0.74652777777777779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</row>
    <row r="94" spans="1:14" x14ac:dyDescent="0.25">
      <c r="A94" t="s">
        <v>118</v>
      </c>
    </row>
    <row r="95" spans="1:14" x14ac:dyDescent="0.25">
      <c r="A95" t="s">
        <v>108</v>
      </c>
      <c r="B95" t="s">
        <v>90</v>
      </c>
      <c r="C95" t="s">
        <v>91</v>
      </c>
      <c r="D95" t="s">
        <v>92</v>
      </c>
      <c r="E95" t="s">
        <v>93</v>
      </c>
      <c r="F95" t="s">
        <v>6</v>
      </c>
    </row>
    <row r="96" spans="1:14" x14ac:dyDescent="0.25">
      <c r="A96" s="2">
        <v>0.66666666666666663</v>
      </c>
      <c r="B96">
        <v>0</v>
      </c>
      <c r="C96">
        <v>0</v>
      </c>
      <c r="D96">
        <v>0</v>
      </c>
      <c r="E96">
        <v>9</v>
      </c>
      <c r="F96">
        <v>9</v>
      </c>
    </row>
    <row r="97" spans="1:6" x14ac:dyDescent="0.25">
      <c r="A97" s="2">
        <v>0.67013888888888884</v>
      </c>
      <c r="B97">
        <v>3</v>
      </c>
      <c r="C97">
        <v>0</v>
      </c>
      <c r="D97">
        <v>0</v>
      </c>
      <c r="E97">
        <v>2</v>
      </c>
      <c r="F97">
        <v>5</v>
      </c>
    </row>
    <row r="98" spans="1:6" x14ac:dyDescent="0.25">
      <c r="A98" s="2">
        <v>0.67361111111111116</v>
      </c>
      <c r="B98">
        <v>0</v>
      </c>
      <c r="C98">
        <v>0</v>
      </c>
      <c r="D98">
        <v>0</v>
      </c>
      <c r="E98">
        <v>4</v>
      </c>
      <c r="F98">
        <v>4</v>
      </c>
    </row>
    <row r="99" spans="1:6" x14ac:dyDescent="0.25">
      <c r="A99" s="2">
        <v>0.67708333333333337</v>
      </c>
      <c r="B99">
        <v>1</v>
      </c>
      <c r="C99">
        <v>0</v>
      </c>
      <c r="D99">
        <v>0</v>
      </c>
      <c r="E99">
        <v>10</v>
      </c>
      <c r="F99">
        <v>11</v>
      </c>
    </row>
    <row r="100" spans="1:6" x14ac:dyDescent="0.25">
      <c r="A100" s="2">
        <v>0.68055555555555547</v>
      </c>
      <c r="B100">
        <v>1</v>
      </c>
      <c r="C100">
        <v>0</v>
      </c>
      <c r="D100">
        <v>0</v>
      </c>
      <c r="E100">
        <v>4</v>
      </c>
      <c r="F100">
        <v>5</v>
      </c>
    </row>
    <row r="101" spans="1:6" x14ac:dyDescent="0.25">
      <c r="A101" s="2">
        <v>0.68402777777777779</v>
      </c>
      <c r="B101">
        <v>0</v>
      </c>
      <c r="C101">
        <v>1</v>
      </c>
      <c r="D101">
        <v>2</v>
      </c>
      <c r="E101">
        <v>1</v>
      </c>
      <c r="F101">
        <v>4</v>
      </c>
    </row>
    <row r="102" spans="1:6" x14ac:dyDescent="0.25">
      <c r="A102" s="2">
        <v>0.6875</v>
      </c>
      <c r="B102">
        <v>0</v>
      </c>
      <c r="C102">
        <v>1</v>
      </c>
      <c r="D102">
        <v>1</v>
      </c>
      <c r="E102">
        <v>7</v>
      </c>
      <c r="F102">
        <v>9</v>
      </c>
    </row>
    <row r="103" spans="1:6" x14ac:dyDescent="0.25">
      <c r="A103" s="2">
        <v>0.69097222222222221</v>
      </c>
      <c r="B103">
        <v>0</v>
      </c>
      <c r="C103">
        <v>0</v>
      </c>
      <c r="D103">
        <v>0</v>
      </c>
      <c r="E103">
        <v>1</v>
      </c>
      <c r="F103">
        <v>1</v>
      </c>
    </row>
    <row r="104" spans="1:6" x14ac:dyDescent="0.25">
      <c r="A104" s="2">
        <v>0.69444444444444453</v>
      </c>
      <c r="B104">
        <v>0</v>
      </c>
      <c r="C104">
        <v>0</v>
      </c>
      <c r="D104">
        <v>1</v>
      </c>
      <c r="E104">
        <v>3</v>
      </c>
      <c r="F104">
        <v>4</v>
      </c>
    </row>
    <row r="105" spans="1:6" x14ac:dyDescent="0.25">
      <c r="A105" s="2">
        <v>0.69791666666666663</v>
      </c>
      <c r="B105">
        <v>0</v>
      </c>
      <c r="C105">
        <v>1</v>
      </c>
      <c r="D105">
        <v>1</v>
      </c>
      <c r="E105">
        <v>2</v>
      </c>
      <c r="F105">
        <v>4</v>
      </c>
    </row>
    <row r="106" spans="1:6" x14ac:dyDescent="0.25">
      <c r="A106" s="2">
        <v>0.70138888888888884</v>
      </c>
      <c r="B106">
        <v>0</v>
      </c>
      <c r="C106">
        <v>0</v>
      </c>
      <c r="D106">
        <v>0</v>
      </c>
      <c r="E106">
        <v>2</v>
      </c>
      <c r="F106">
        <v>2</v>
      </c>
    </row>
    <row r="107" spans="1:6" x14ac:dyDescent="0.25">
      <c r="A107" s="2">
        <v>0.70486111111111116</v>
      </c>
      <c r="B107">
        <v>0</v>
      </c>
      <c r="C107">
        <v>0</v>
      </c>
      <c r="D107">
        <v>0</v>
      </c>
      <c r="E107">
        <v>3</v>
      </c>
      <c r="F107">
        <v>3</v>
      </c>
    </row>
    <row r="108" spans="1:6" x14ac:dyDescent="0.25">
      <c r="A108" s="2">
        <v>0.70833333333333337</v>
      </c>
      <c r="B108">
        <v>0</v>
      </c>
      <c r="C108">
        <v>0</v>
      </c>
      <c r="D108">
        <v>0</v>
      </c>
      <c r="E108">
        <v>3</v>
      </c>
      <c r="F108">
        <v>3</v>
      </c>
    </row>
    <row r="109" spans="1:6" x14ac:dyDescent="0.25">
      <c r="A109" s="2">
        <v>0.71180555555555547</v>
      </c>
      <c r="B109">
        <v>0</v>
      </c>
      <c r="C109">
        <v>0</v>
      </c>
      <c r="D109">
        <v>1</v>
      </c>
      <c r="E109">
        <v>1</v>
      </c>
      <c r="F109">
        <v>2</v>
      </c>
    </row>
    <row r="110" spans="1:6" x14ac:dyDescent="0.25">
      <c r="A110" s="2">
        <v>0.71527777777777779</v>
      </c>
      <c r="B110">
        <v>0</v>
      </c>
      <c r="C110">
        <v>0</v>
      </c>
      <c r="D110">
        <v>1</v>
      </c>
      <c r="E110">
        <v>6</v>
      </c>
      <c r="F110">
        <v>7</v>
      </c>
    </row>
    <row r="111" spans="1:6" x14ac:dyDescent="0.25">
      <c r="A111" s="2">
        <v>0.71875</v>
      </c>
      <c r="B111">
        <v>2</v>
      </c>
      <c r="C111">
        <v>1</v>
      </c>
      <c r="D111">
        <v>0</v>
      </c>
      <c r="E111">
        <v>0</v>
      </c>
      <c r="F111">
        <v>3</v>
      </c>
    </row>
    <row r="112" spans="1:6" x14ac:dyDescent="0.25">
      <c r="A112" s="2">
        <v>0.72222222222222221</v>
      </c>
      <c r="B112">
        <v>0</v>
      </c>
      <c r="C112">
        <v>0</v>
      </c>
      <c r="D112">
        <v>0</v>
      </c>
      <c r="E112">
        <v>1</v>
      </c>
      <c r="F112">
        <v>1</v>
      </c>
    </row>
    <row r="113" spans="1:14" x14ac:dyDescent="0.25">
      <c r="A113" s="2">
        <v>0.72569444444444453</v>
      </c>
      <c r="B113">
        <v>0</v>
      </c>
      <c r="C113">
        <v>0</v>
      </c>
      <c r="D113">
        <v>2</v>
      </c>
      <c r="E113">
        <v>0</v>
      </c>
      <c r="F113">
        <v>2</v>
      </c>
    </row>
    <row r="114" spans="1:14" x14ac:dyDescent="0.25">
      <c r="A114" s="2">
        <v>0.72916666666666663</v>
      </c>
      <c r="B114">
        <v>0</v>
      </c>
      <c r="C114">
        <v>0</v>
      </c>
      <c r="D114">
        <v>0</v>
      </c>
      <c r="E114">
        <v>2</v>
      </c>
      <c r="F114">
        <v>2</v>
      </c>
    </row>
    <row r="115" spans="1:14" x14ac:dyDescent="0.25">
      <c r="A115" s="2">
        <v>0.73263888888888884</v>
      </c>
      <c r="B115">
        <v>0</v>
      </c>
      <c r="C115">
        <v>2</v>
      </c>
      <c r="D115">
        <v>2</v>
      </c>
      <c r="E115">
        <v>2</v>
      </c>
      <c r="F115">
        <v>6</v>
      </c>
    </row>
    <row r="116" spans="1:14" x14ac:dyDescent="0.25">
      <c r="A116" s="2">
        <v>0.73611111111111116</v>
      </c>
      <c r="B116">
        <v>0</v>
      </c>
      <c r="C116">
        <v>0</v>
      </c>
      <c r="D116">
        <v>7</v>
      </c>
      <c r="E116">
        <v>4</v>
      </c>
      <c r="F116">
        <v>11</v>
      </c>
    </row>
    <row r="117" spans="1:14" x14ac:dyDescent="0.25">
      <c r="A117" s="2">
        <v>0.73958333333333337</v>
      </c>
      <c r="B117">
        <v>0</v>
      </c>
      <c r="C117">
        <v>0</v>
      </c>
      <c r="D117">
        <v>1</v>
      </c>
      <c r="E117">
        <v>6</v>
      </c>
      <c r="F117">
        <v>7</v>
      </c>
    </row>
    <row r="118" spans="1:14" x14ac:dyDescent="0.25">
      <c r="A118" s="2">
        <v>0.74305555555555547</v>
      </c>
      <c r="B118">
        <v>0</v>
      </c>
      <c r="C118">
        <v>0</v>
      </c>
      <c r="D118">
        <v>0</v>
      </c>
      <c r="E118">
        <v>3</v>
      </c>
      <c r="F118">
        <v>3</v>
      </c>
    </row>
    <row r="119" spans="1:14" x14ac:dyDescent="0.25">
      <c r="A119" s="2">
        <v>0.74652777777777779</v>
      </c>
      <c r="B119">
        <v>0</v>
      </c>
      <c r="C119">
        <v>1</v>
      </c>
      <c r="D119">
        <v>1</v>
      </c>
      <c r="E119">
        <v>3</v>
      </c>
      <c r="F119">
        <v>5</v>
      </c>
    </row>
    <row r="121" spans="1:14" x14ac:dyDescent="0.25">
      <c r="A121" t="s">
        <v>119</v>
      </c>
    </row>
    <row r="122" spans="1:14" x14ac:dyDescent="0.25">
      <c r="A122" t="s">
        <v>108</v>
      </c>
      <c r="B122" t="s">
        <v>13</v>
      </c>
      <c r="C122" t="s">
        <v>14</v>
      </c>
      <c r="D122" t="s">
        <v>15</v>
      </c>
      <c r="E122" t="s">
        <v>10</v>
      </c>
      <c r="F122" t="s">
        <v>11</v>
      </c>
      <c r="G122" t="s">
        <v>12</v>
      </c>
      <c r="H122" t="s">
        <v>19</v>
      </c>
      <c r="I122" t="s">
        <v>20</v>
      </c>
      <c r="J122" t="s">
        <v>21</v>
      </c>
      <c r="K122" t="s">
        <v>16</v>
      </c>
      <c r="L122" t="s">
        <v>17</v>
      </c>
      <c r="M122" t="s">
        <v>18</v>
      </c>
      <c r="N122" t="s">
        <v>6</v>
      </c>
    </row>
    <row r="123" spans="1:14" x14ac:dyDescent="0.25">
      <c r="A123" s="2">
        <v>0.66666666666666663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</row>
    <row r="124" spans="1:14" x14ac:dyDescent="0.25">
      <c r="A124" s="2">
        <v>0.67013888888888884</v>
      </c>
      <c r="B124">
        <v>1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1</v>
      </c>
    </row>
    <row r="125" spans="1:14" x14ac:dyDescent="0.25">
      <c r="A125" s="2">
        <v>0.67361111111111116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</row>
    <row r="126" spans="1:14" x14ac:dyDescent="0.25">
      <c r="A126" s="2">
        <v>0.67708333333333337</v>
      </c>
      <c r="B126">
        <v>0</v>
      </c>
      <c r="C126">
        <v>0</v>
      </c>
      <c r="D126">
        <v>0</v>
      </c>
      <c r="E126">
        <v>0</v>
      </c>
      <c r="F126">
        <v>1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1</v>
      </c>
    </row>
    <row r="127" spans="1:14" x14ac:dyDescent="0.25">
      <c r="A127" s="2">
        <v>0.68055555555555547</v>
      </c>
      <c r="B127">
        <v>0</v>
      </c>
      <c r="C127">
        <v>1</v>
      </c>
      <c r="D127">
        <v>0</v>
      </c>
      <c r="E127">
        <v>0</v>
      </c>
      <c r="F127">
        <v>0</v>
      </c>
      <c r="G127">
        <v>0</v>
      </c>
      <c r="H127">
        <v>1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2</v>
      </c>
    </row>
    <row r="128" spans="1:14" x14ac:dyDescent="0.25">
      <c r="A128" s="2">
        <v>0.68402777777777779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</row>
    <row r="129" spans="1:14" x14ac:dyDescent="0.25">
      <c r="A129" s="2">
        <v>0.6875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</row>
    <row r="130" spans="1:14" x14ac:dyDescent="0.25">
      <c r="A130" s="2">
        <v>0.69097222222222221</v>
      </c>
      <c r="B130">
        <v>0</v>
      </c>
      <c r="C130">
        <v>1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1</v>
      </c>
    </row>
    <row r="131" spans="1:14" x14ac:dyDescent="0.25">
      <c r="A131" s="2">
        <v>0.69444444444444453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1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1</v>
      </c>
    </row>
    <row r="132" spans="1:14" x14ac:dyDescent="0.25">
      <c r="A132" s="2">
        <v>0.69791666666666663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1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1</v>
      </c>
    </row>
    <row r="133" spans="1:14" x14ac:dyDescent="0.25">
      <c r="A133" s="2">
        <v>0.70138888888888884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2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2</v>
      </c>
    </row>
    <row r="134" spans="1:14" x14ac:dyDescent="0.25">
      <c r="A134" s="2">
        <v>0.70486111111111116</v>
      </c>
      <c r="B134">
        <v>0</v>
      </c>
      <c r="C134">
        <v>1</v>
      </c>
      <c r="D134">
        <v>0</v>
      </c>
      <c r="E134">
        <v>0</v>
      </c>
      <c r="F134">
        <v>0</v>
      </c>
      <c r="G134">
        <v>0</v>
      </c>
      <c r="H134">
        <v>1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2</v>
      </c>
    </row>
    <row r="135" spans="1:14" x14ac:dyDescent="0.25">
      <c r="A135" s="2">
        <v>0.70833333333333337</v>
      </c>
      <c r="B135">
        <v>0</v>
      </c>
      <c r="C135">
        <v>1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1</v>
      </c>
      <c r="K135">
        <v>0</v>
      </c>
      <c r="L135">
        <v>0</v>
      </c>
      <c r="M135">
        <v>0</v>
      </c>
      <c r="N135">
        <v>2</v>
      </c>
    </row>
    <row r="136" spans="1:14" x14ac:dyDescent="0.25">
      <c r="A136" s="2">
        <v>0.71180555555555547</v>
      </c>
      <c r="B136">
        <v>0</v>
      </c>
      <c r="C136">
        <v>1</v>
      </c>
      <c r="D136">
        <v>0</v>
      </c>
      <c r="E136">
        <v>0</v>
      </c>
      <c r="F136">
        <v>0</v>
      </c>
      <c r="G136">
        <v>0</v>
      </c>
      <c r="H136">
        <v>1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2</v>
      </c>
    </row>
    <row r="137" spans="1:14" x14ac:dyDescent="0.25">
      <c r="A137" s="2">
        <v>0.71527777777777779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1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1</v>
      </c>
    </row>
    <row r="138" spans="1:14" x14ac:dyDescent="0.25">
      <c r="A138" s="2">
        <v>0.71875</v>
      </c>
      <c r="B138">
        <v>0</v>
      </c>
      <c r="C138">
        <v>2</v>
      </c>
      <c r="D138">
        <v>0</v>
      </c>
      <c r="E138">
        <v>0</v>
      </c>
      <c r="F138">
        <v>0</v>
      </c>
      <c r="G138">
        <v>0</v>
      </c>
      <c r="H138">
        <v>1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3</v>
      </c>
    </row>
    <row r="139" spans="1:14" x14ac:dyDescent="0.25">
      <c r="A139" s="2">
        <v>0.72222222222222221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</row>
    <row r="140" spans="1:14" x14ac:dyDescent="0.25">
      <c r="A140" s="2">
        <v>0.72569444444444453</v>
      </c>
      <c r="B140">
        <v>0</v>
      </c>
      <c r="C140">
        <v>1</v>
      </c>
      <c r="D140">
        <v>0</v>
      </c>
      <c r="E140">
        <v>0</v>
      </c>
      <c r="F140">
        <v>0</v>
      </c>
      <c r="G140">
        <v>2</v>
      </c>
      <c r="H140">
        <v>1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4</v>
      </c>
    </row>
    <row r="141" spans="1:14" x14ac:dyDescent="0.25">
      <c r="A141" s="2">
        <v>0.72916666666666663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3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3</v>
      </c>
    </row>
    <row r="142" spans="1:14" x14ac:dyDescent="0.25">
      <c r="A142" s="2">
        <v>0.73263888888888884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1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1</v>
      </c>
    </row>
    <row r="143" spans="1:14" x14ac:dyDescent="0.25">
      <c r="A143" s="2">
        <v>0.73611111111111116</v>
      </c>
      <c r="B143">
        <v>0</v>
      </c>
      <c r="C143">
        <v>2</v>
      </c>
      <c r="D143">
        <v>0</v>
      </c>
      <c r="E143">
        <v>0</v>
      </c>
      <c r="F143">
        <v>0</v>
      </c>
      <c r="G143">
        <v>0</v>
      </c>
      <c r="H143">
        <v>1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3</v>
      </c>
    </row>
    <row r="144" spans="1:14" x14ac:dyDescent="0.25">
      <c r="A144" s="2">
        <v>0.73958333333333337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1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1</v>
      </c>
    </row>
    <row r="145" spans="1:14" x14ac:dyDescent="0.25">
      <c r="A145" s="2">
        <v>0.74305555555555547</v>
      </c>
      <c r="B145">
        <v>0</v>
      </c>
      <c r="C145">
        <v>0</v>
      </c>
      <c r="D145">
        <v>0</v>
      </c>
      <c r="E145">
        <v>0</v>
      </c>
      <c r="F145">
        <v>1</v>
      </c>
      <c r="G145">
        <v>0</v>
      </c>
      <c r="H145">
        <v>1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2</v>
      </c>
    </row>
    <row r="146" spans="1:14" x14ac:dyDescent="0.25">
      <c r="A146" s="2">
        <v>0.74652777777777779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42"/>
  <sheetViews>
    <sheetView zoomScaleNormal="100" workbookViewId="0">
      <selection activeCell="J30" sqref="J30"/>
    </sheetView>
  </sheetViews>
  <sheetFormatPr defaultRowHeight="15" x14ac:dyDescent="0.25"/>
  <cols>
    <col min="1" max="1" width="3.42578125"/>
    <col min="2" max="2" width="14" customWidth="1"/>
  </cols>
  <sheetData>
    <row r="2" spans="2:19" x14ac:dyDescent="0.25">
      <c r="B2" s="4" t="s">
        <v>0</v>
      </c>
      <c r="Q2" s="6"/>
      <c r="S2" s="4"/>
    </row>
    <row r="3" spans="2:19" x14ac:dyDescent="0.25">
      <c r="B3" t="s">
        <v>1</v>
      </c>
      <c r="D3" s="16">
        <v>41402</v>
      </c>
    </row>
    <row r="4" spans="2:19" x14ac:dyDescent="0.25">
      <c r="B4" t="s">
        <v>2</v>
      </c>
      <c r="D4" s="17" t="s">
        <v>3</v>
      </c>
      <c r="G4" s="5"/>
      <c r="H4" s="3"/>
      <c r="I4" s="3"/>
      <c r="J4" s="3"/>
      <c r="K4" s="3"/>
      <c r="L4" s="3"/>
      <c r="M4" s="5"/>
      <c r="N4" s="3"/>
      <c r="O4" s="3"/>
    </row>
    <row r="5" spans="2:19" x14ac:dyDescent="0.25">
      <c r="B5" t="s">
        <v>4</v>
      </c>
      <c r="D5" s="17" t="s">
        <v>123</v>
      </c>
      <c r="G5" s="3"/>
      <c r="H5" s="3"/>
      <c r="I5" s="3"/>
      <c r="J5" s="3"/>
      <c r="K5" s="3"/>
      <c r="L5" s="3"/>
      <c r="M5" s="3"/>
      <c r="N5" s="3"/>
      <c r="O5" s="3"/>
    </row>
    <row r="6" spans="2:19" x14ac:dyDescent="0.25">
      <c r="B6" t="s">
        <v>5</v>
      </c>
      <c r="D6" s="17" t="s">
        <v>126</v>
      </c>
      <c r="G6" s="3"/>
      <c r="H6" s="3"/>
      <c r="I6" s="3"/>
      <c r="J6" s="3"/>
      <c r="K6" s="3"/>
      <c r="L6" s="3"/>
      <c r="M6" s="3"/>
      <c r="N6" s="3"/>
      <c r="O6" s="3"/>
    </row>
    <row r="7" spans="2:19" x14ac:dyDescent="0.25">
      <c r="B7" t="s">
        <v>120</v>
      </c>
      <c r="D7" s="17" t="s">
        <v>121</v>
      </c>
      <c r="G7" s="5"/>
      <c r="H7" s="3"/>
      <c r="I7" s="3"/>
      <c r="J7" s="3"/>
      <c r="K7" s="3"/>
      <c r="L7" s="3"/>
      <c r="M7" s="5"/>
      <c r="N7" s="3"/>
      <c r="O7" s="3"/>
    </row>
    <row r="8" spans="2:19" x14ac:dyDescent="0.25">
      <c r="D8" s="17"/>
      <c r="G8" s="3"/>
      <c r="H8" s="3"/>
      <c r="I8" s="3"/>
      <c r="J8" s="3"/>
      <c r="K8" s="3"/>
      <c r="L8" s="3"/>
      <c r="M8" s="3"/>
      <c r="N8" s="3"/>
      <c r="O8" s="3"/>
    </row>
    <row r="9" spans="2:19" ht="15.75" thickBot="1" x14ac:dyDescent="0.3">
      <c r="G9" s="3"/>
      <c r="H9" s="3"/>
      <c r="I9" s="3"/>
      <c r="J9" s="3"/>
      <c r="K9" s="3"/>
      <c r="L9" s="3"/>
      <c r="M9" s="3"/>
      <c r="N9" s="3"/>
      <c r="O9" s="3"/>
    </row>
    <row r="10" spans="2:19" s="4" customFormat="1" x14ac:dyDescent="0.25">
      <c r="B10" s="39" t="s">
        <v>8</v>
      </c>
      <c r="C10" s="42" t="s">
        <v>9</v>
      </c>
      <c r="D10" s="29" t="s">
        <v>10</v>
      </c>
      <c r="E10" s="27" t="s">
        <v>11</v>
      </c>
      <c r="F10" s="28" t="s">
        <v>12</v>
      </c>
      <c r="G10" s="29" t="s">
        <v>13</v>
      </c>
      <c r="H10" s="27" t="s">
        <v>14</v>
      </c>
      <c r="I10" s="28" t="s">
        <v>15</v>
      </c>
      <c r="J10" s="29" t="s">
        <v>16</v>
      </c>
      <c r="K10" s="27" t="s">
        <v>17</v>
      </c>
      <c r="L10" s="28" t="s">
        <v>18</v>
      </c>
      <c r="M10" s="29" t="s">
        <v>19</v>
      </c>
      <c r="N10" s="27" t="s">
        <v>20</v>
      </c>
      <c r="O10" s="28" t="s">
        <v>21</v>
      </c>
      <c r="P10" s="5"/>
    </row>
    <row r="11" spans="2:19" x14ac:dyDescent="0.25">
      <c r="B11" s="40" t="s">
        <v>23</v>
      </c>
      <c r="C11" s="43">
        <f>SUM(D11:O11)</f>
        <v>33</v>
      </c>
      <c r="D11" s="19">
        <f>SUM('Raw Data'!E123:E146)</f>
        <v>0</v>
      </c>
      <c r="E11" s="18">
        <f>SUM('Raw Data'!F123:F146)</f>
        <v>2</v>
      </c>
      <c r="F11" s="20">
        <f>SUM('Raw Data'!G123:G146)</f>
        <v>2</v>
      </c>
      <c r="G11" s="19">
        <f>SUM('Raw Data'!B123:B146)</f>
        <v>1</v>
      </c>
      <c r="H11" s="18">
        <f>SUM('Raw Data'!C123:C146)</f>
        <v>10</v>
      </c>
      <c r="I11" s="20">
        <f>SUM('Raw Data'!D123:D146)</f>
        <v>0</v>
      </c>
      <c r="J11" s="19">
        <f>SUM('Raw Data'!K123:K146)</f>
        <v>0</v>
      </c>
      <c r="K11" s="18">
        <f>SUM('Raw Data'!L123:L146)</f>
        <v>0</v>
      </c>
      <c r="L11" s="20">
        <f>SUM('Raw Data'!M123:M146)</f>
        <v>0</v>
      </c>
      <c r="M11" s="19">
        <f>SUM('Raw Data'!H123:H146)</f>
        <v>17</v>
      </c>
      <c r="N11" s="18">
        <f>SUM('Raw Data'!I123:I146)</f>
        <v>0</v>
      </c>
      <c r="O11" s="20">
        <f>SUM('Raw Data'!J123:J146)</f>
        <v>1</v>
      </c>
      <c r="P11" s="3"/>
    </row>
    <row r="12" spans="2:19" ht="15.75" thickBot="1" x14ac:dyDescent="0.3">
      <c r="B12" s="41" t="s">
        <v>24</v>
      </c>
      <c r="C12" s="44">
        <f>SUM(D12:O12)</f>
        <v>1177</v>
      </c>
      <c r="D12" s="21">
        <f>SUM('Raw Data'!G42:G65)</f>
        <v>0</v>
      </c>
      <c r="E12" s="22">
        <f>SUM('Raw Data'!H42:H65)</f>
        <v>335</v>
      </c>
      <c r="F12" s="23">
        <f>SUM('Raw Data'!I42:I65)</f>
        <v>52</v>
      </c>
      <c r="G12" s="21">
        <f>SUM('Raw Data'!B42:B65)</f>
        <v>44</v>
      </c>
      <c r="H12" s="22">
        <f>SUM('Raw Data'!C42:C65)</f>
        <v>500</v>
      </c>
      <c r="I12" s="23">
        <f>SUM('Raw Data'!D42:D65)</f>
        <v>0</v>
      </c>
      <c r="J12" s="21">
        <f>SUM('Raw Data'!Q42:Q65)</f>
        <v>0</v>
      </c>
      <c r="K12" s="22">
        <f>SUM('Raw Data'!R42:R65)</f>
        <v>0</v>
      </c>
      <c r="L12" s="23">
        <f>SUM('Raw Data'!S42:S65)</f>
        <v>0</v>
      </c>
      <c r="M12" s="21">
        <f>SUM('Raw Data'!L42:L65)</f>
        <v>173</v>
      </c>
      <c r="N12" s="22">
        <f>SUM('Raw Data'!M42:M65)</f>
        <v>0</v>
      </c>
      <c r="O12" s="23">
        <f>SUM('Raw Data'!N42:N65)</f>
        <v>73</v>
      </c>
      <c r="P12" s="3"/>
    </row>
    <row r="13" spans="2:19" s="35" customFormat="1" ht="28.5" customHeight="1" thickBot="1" x14ac:dyDescent="0.3">
      <c r="D13" s="36" t="s">
        <v>134</v>
      </c>
      <c r="E13" s="37">
        <v>50</v>
      </c>
    </row>
    <row r="14" spans="2:19" x14ac:dyDescent="0.25">
      <c r="B14" s="26" t="s">
        <v>22</v>
      </c>
      <c r="C14" s="38" t="s">
        <v>136</v>
      </c>
      <c r="D14" s="29" t="s">
        <v>91</v>
      </c>
      <c r="E14" s="27" t="s">
        <v>90</v>
      </c>
      <c r="F14" s="27" t="s">
        <v>93</v>
      </c>
      <c r="G14" s="28" t="s">
        <v>92</v>
      </c>
      <c r="P14" s="3"/>
    </row>
    <row r="15" spans="2:19" ht="15.75" thickBot="1" x14ac:dyDescent="0.3">
      <c r="B15" s="33" t="s">
        <v>135</v>
      </c>
      <c r="C15" s="34">
        <f>SUM(D15:M15)</f>
        <v>113</v>
      </c>
      <c r="D15" s="21">
        <f>M36</f>
        <v>7</v>
      </c>
      <c r="E15" s="22">
        <f>M25</f>
        <v>7</v>
      </c>
      <c r="F15" s="22">
        <f>K30</f>
        <v>79</v>
      </c>
      <c r="G15" s="23">
        <f>O30</f>
        <v>20</v>
      </c>
      <c r="P15" s="3"/>
    </row>
    <row r="16" spans="2:19" x14ac:dyDescent="0.25">
      <c r="C16" s="3"/>
      <c r="D16" s="3"/>
      <c r="E16" s="3"/>
      <c r="F16" s="3"/>
      <c r="G16" s="3"/>
      <c r="H16" s="3"/>
      <c r="N16" s="3"/>
      <c r="O16" s="3"/>
      <c r="P16" s="3"/>
    </row>
    <row r="17" spans="2:21" x14ac:dyDescent="0.25">
      <c r="E17" s="3"/>
      <c r="S17" s="30"/>
    </row>
    <row r="18" spans="2:21" ht="15.75" x14ac:dyDescent="0.25">
      <c r="B18" s="101" t="s">
        <v>127</v>
      </c>
      <c r="C18" s="101"/>
      <c r="D18" s="101"/>
      <c r="E18" s="101"/>
      <c r="F18" s="101"/>
      <c r="G18" s="101"/>
      <c r="H18" s="101"/>
      <c r="K18" s="101" t="s">
        <v>129</v>
      </c>
      <c r="L18" s="101"/>
      <c r="M18" s="101"/>
      <c r="N18" s="101"/>
      <c r="O18" s="101"/>
      <c r="P18" s="101"/>
      <c r="T18" s="31"/>
      <c r="U18" s="31"/>
    </row>
    <row r="23" spans="2:21" x14ac:dyDescent="0.25">
      <c r="C23" s="9"/>
      <c r="M23" s="7"/>
      <c r="N23" s="10"/>
    </row>
    <row r="24" spans="2:21" x14ac:dyDescent="0.25">
      <c r="M24" s="7"/>
      <c r="N24" s="10"/>
    </row>
    <row r="25" spans="2:21" x14ac:dyDescent="0.25">
      <c r="M25" s="98">
        <f>SUM('Raw Data'!B96:B119)</f>
        <v>7</v>
      </c>
      <c r="N25" s="99"/>
    </row>
    <row r="26" spans="2:21" x14ac:dyDescent="0.25">
      <c r="M26" s="98"/>
      <c r="N26" s="99"/>
    </row>
    <row r="27" spans="2:21" x14ac:dyDescent="0.25">
      <c r="M27" s="7"/>
      <c r="N27" s="10"/>
    </row>
    <row r="28" spans="2:21" ht="15.75" thickBot="1" x14ac:dyDescent="0.3">
      <c r="M28" s="7"/>
      <c r="N28" s="10"/>
    </row>
    <row r="29" spans="2:21" ht="15.75" thickTop="1" x14ac:dyDescent="0.25">
      <c r="H29" s="5" t="s">
        <v>125</v>
      </c>
      <c r="K29" s="11"/>
      <c r="L29" s="11"/>
      <c r="O29" s="11"/>
      <c r="P29" s="11"/>
    </row>
    <row r="30" spans="2:21" x14ac:dyDescent="0.25">
      <c r="H30" s="3" t="str">
        <f>D6</f>
        <v>19th St</v>
      </c>
      <c r="K30" s="100">
        <f>SUM('Raw Data'!E96:E119)</f>
        <v>79</v>
      </c>
      <c r="L30" s="100"/>
      <c r="O30" s="100">
        <f>SUM('Raw Data'!D96:D119)</f>
        <v>20</v>
      </c>
      <c r="P30" s="100"/>
    </row>
    <row r="31" spans="2:21" x14ac:dyDescent="0.25">
      <c r="K31" s="100"/>
      <c r="L31" s="100"/>
      <c r="O31" s="100"/>
      <c r="P31" s="100"/>
    </row>
    <row r="32" spans="2:21" x14ac:dyDescent="0.25">
      <c r="K32" s="100"/>
      <c r="L32" s="100"/>
      <c r="O32" s="100"/>
      <c r="P32" s="100"/>
    </row>
    <row r="33" spans="5:16" ht="15.75" thickBot="1" x14ac:dyDescent="0.3">
      <c r="K33" s="12"/>
      <c r="L33" s="12"/>
      <c r="O33" s="12"/>
      <c r="P33" s="12"/>
    </row>
    <row r="34" spans="5:16" ht="15.75" thickTop="1" x14ac:dyDescent="0.25">
      <c r="M34" s="7"/>
      <c r="N34" s="10"/>
    </row>
    <row r="35" spans="5:16" x14ac:dyDescent="0.25">
      <c r="M35" s="7"/>
      <c r="N35" s="10"/>
    </row>
    <row r="36" spans="5:16" x14ac:dyDescent="0.25">
      <c r="M36" s="98">
        <f>SUM('Raw Data'!C96:C119)</f>
        <v>7</v>
      </c>
      <c r="N36" s="99"/>
    </row>
    <row r="37" spans="5:16" x14ac:dyDescent="0.25">
      <c r="M37" s="98"/>
      <c r="N37" s="99"/>
    </row>
    <row r="38" spans="5:16" ht="16.5" customHeight="1" x14ac:dyDescent="0.25">
      <c r="M38" s="7"/>
      <c r="N38" s="10"/>
    </row>
    <row r="39" spans="5:16" x14ac:dyDescent="0.25">
      <c r="M39" s="7"/>
      <c r="N39" s="10"/>
    </row>
    <row r="40" spans="5:16" x14ac:dyDescent="0.25">
      <c r="E40" s="5" t="s">
        <v>124</v>
      </c>
    </row>
    <row r="41" spans="5:16" x14ac:dyDescent="0.25">
      <c r="E41" s="3" t="str">
        <f>D5</f>
        <v>Steven St</v>
      </c>
    </row>
    <row r="42" spans="5:16" x14ac:dyDescent="0.25">
      <c r="M42" s="24" t="s">
        <v>133</v>
      </c>
      <c r="N42">
        <f>SUM(K30,M25,O30,M36)</f>
        <v>113</v>
      </c>
    </row>
  </sheetData>
  <mergeCells count="6">
    <mergeCell ref="M36:N37"/>
    <mergeCell ref="O30:P32"/>
    <mergeCell ref="K30:L32"/>
    <mergeCell ref="B18:H18"/>
    <mergeCell ref="K18:P18"/>
    <mergeCell ref="M25:N26"/>
  </mergeCells>
  <pageMargins left="0.7" right="0.7" top="0.75" bottom="0.75" header="0.3" footer="0.3"/>
  <pageSetup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Report Summary</vt:lpstr>
      <vt:lpstr>Raw Data</vt:lpstr>
      <vt:lpstr>OLD Report 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Stanley, Jennifer</dc:creator>
  <cp:lastModifiedBy>Reft, Gregory</cp:lastModifiedBy>
  <cp:lastPrinted>2016-08-16T19:39:49Z</cp:lastPrinted>
  <dcterms:created xsi:type="dcterms:W3CDTF">2016-07-29T18:44:26Z</dcterms:created>
  <dcterms:modified xsi:type="dcterms:W3CDTF">2016-10-26T19:17:28Z</dcterms:modified>
</cp:coreProperties>
</file>